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ZUMA\Dropbox\問題\★作業用\移行用\大会\クリカツ\２０２２\申込\"/>
    </mc:Choice>
  </mc:AlternateContent>
  <xr:revisionPtr revIDLastSave="0" documentId="13_ncr:1_{07DD1257-C385-4B93-A418-FC8CF7BE21B4}" xr6:coauthVersionLast="47" xr6:coauthVersionMax="47" xr10:uidLastSave="{00000000-0000-0000-0000-000000000000}"/>
  <bookViews>
    <workbookView xWindow="-120" yWindow="-120" windowWidth="29040" windowHeight="15720" tabRatio="837" xr2:uid="{92664E63-0B73-4EBF-9D97-ACEC20F2A6B6}"/>
  </bookViews>
  <sheets>
    <sheet name="選手申込" sheetId="1" r:id="rId1"/>
    <sheet name="リスト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A7" i="1" s="1"/>
  <c r="Y26" i="1"/>
  <c r="X26" i="1"/>
  <c r="W26" i="1"/>
  <c r="V26" i="1"/>
  <c r="U26" i="1"/>
  <c r="T26" i="1"/>
  <c r="Q26" i="1"/>
  <c r="R26" i="1"/>
  <c r="S26" i="1"/>
  <c r="P26" i="1"/>
  <c r="O26" i="1"/>
  <c r="M26" i="1"/>
  <c r="N26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39" i="1"/>
  <c r="AA39" i="1"/>
  <c r="AA40" i="1"/>
  <c r="N11" i="1" s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41" i="1"/>
  <c r="A75" i="1"/>
  <c r="A111" i="1"/>
  <c r="A39" i="1"/>
  <c r="A40" i="1"/>
  <c r="A42" i="1"/>
  <c r="A44" i="1"/>
  <c r="A45" i="1"/>
  <c r="A47" i="1"/>
  <c r="A48" i="1"/>
  <c r="A50" i="1"/>
  <c r="A51" i="1"/>
  <c r="A52" i="1"/>
  <c r="A54" i="1"/>
  <c r="A55" i="1"/>
  <c r="A57" i="1"/>
  <c r="A61" i="1"/>
  <c r="A62" i="1"/>
  <c r="A64" i="1"/>
  <c r="A65" i="1"/>
  <c r="A67" i="1"/>
  <c r="A69" i="1"/>
  <c r="A70" i="1"/>
  <c r="A71" i="1"/>
  <c r="A74" i="1"/>
  <c r="A78" i="1"/>
  <c r="A82" i="1"/>
  <c r="A84" i="1"/>
  <c r="A85" i="1"/>
  <c r="A89" i="1"/>
  <c r="A91" i="1"/>
  <c r="A94" i="1"/>
  <c r="A97" i="1"/>
  <c r="A98" i="1"/>
  <c r="A100" i="1"/>
  <c r="A102" i="1"/>
  <c r="A104" i="1"/>
  <c r="A108" i="1"/>
  <c r="A109" i="1"/>
  <c r="A112" i="1"/>
  <c r="A114" i="1"/>
  <c r="A115" i="1"/>
  <c r="A117" i="1"/>
  <c r="A118" i="1"/>
  <c r="A120" i="1"/>
  <c r="A121" i="1"/>
  <c r="A122" i="1"/>
  <c r="A124" i="1"/>
  <c r="A125" i="1"/>
  <c r="A127" i="1"/>
  <c r="A128" i="1"/>
  <c r="A131" i="1"/>
  <c r="A132" i="1"/>
  <c r="A134" i="1"/>
  <c r="A135" i="1"/>
  <c r="A136" i="1"/>
  <c r="A137" i="1"/>
  <c r="A138" i="1"/>
  <c r="O31" i="1"/>
  <c r="N31" i="1"/>
  <c r="M31" i="1"/>
  <c r="N12" i="1" l="1"/>
  <c r="P13" i="1"/>
  <c r="R13" i="1"/>
  <c r="Q13" i="1"/>
  <c r="N13" i="1"/>
  <c r="Z78" i="1"/>
  <c r="Z120" i="1"/>
  <c r="X40" i="1"/>
  <c r="A95" i="1"/>
  <c r="X95" i="1" s="1"/>
  <c r="A92" i="1"/>
  <c r="A60" i="1"/>
  <c r="X60" i="1" s="1"/>
  <c r="Z95" i="1"/>
  <c r="Z98" i="1"/>
  <c r="A58" i="1"/>
  <c r="X58" i="1" s="1"/>
  <c r="A129" i="1"/>
  <c r="A90" i="1"/>
  <c r="X120" i="1"/>
  <c r="A56" i="1"/>
  <c r="X70" i="1"/>
  <c r="Z40" i="1"/>
  <c r="X98" i="1"/>
  <c r="A80" i="1"/>
  <c r="X78" i="1"/>
  <c r="A76" i="1"/>
  <c r="X76" i="1" s="1"/>
  <c r="A49" i="1"/>
  <c r="X49" i="1" s="1"/>
  <c r="A107" i="1"/>
  <c r="Z123" i="1"/>
  <c r="X69" i="1"/>
  <c r="Z70" i="1"/>
  <c r="Z60" i="1"/>
  <c r="Z118" i="1"/>
  <c r="Z53" i="1"/>
  <c r="A72" i="1"/>
  <c r="X72" i="1" s="1"/>
  <c r="X48" i="1"/>
  <c r="A96" i="1"/>
  <c r="X96" i="1" s="1"/>
  <c r="Z93" i="1"/>
  <c r="X118" i="1"/>
  <c r="A68" i="1"/>
  <c r="A116" i="1"/>
  <c r="X116" i="1" s="1"/>
  <c r="Z133" i="1"/>
  <c r="A87" i="1"/>
  <c r="A88" i="1"/>
  <c r="A110" i="1"/>
  <c r="X110" i="1" s="1"/>
  <c r="A81" i="1"/>
  <c r="X81" i="1" s="1"/>
  <c r="A130" i="1"/>
  <c r="A105" i="1"/>
  <c r="X105" i="1" s="1"/>
  <c r="Z110" i="1"/>
  <c r="Z113" i="1"/>
  <c r="A77" i="1"/>
  <c r="X77" i="1" s="1"/>
  <c r="A101" i="1"/>
  <c r="X101" i="1" s="1"/>
  <c r="Z100" i="1"/>
  <c r="X100" i="1"/>
  <c r="Z96" i="1"/>
  <c r="Z52" i="1"/>
  <c r="Z94" i="1"/>
  <c r="Z51" i="1"/>
  <c r="Z81" i="1"/>
  <c r="Z122" i="1"/>
  <c r="Z65" i="1"/>
  <c r="Z136" i="1"/>
  <c r="Z121" i="1"/>
  <c r="Z135" i="1"/>
  <c r="Z105" i="1"/>
  <c r="Z62" i="1"/>
  <c r="Z76" i="1"/>
  <c r="Z132" i="1"/>
  <c r="Z75" i="1"/>
  <c r="Z82" i="1"/>
  <c r="Z134" i="1"/>
  <c r="Z61" i="1"/>
  <c r="Z131" i="1"/>
  <c r="Z74" i="1"/>
  <c r="Z115" i="1"/>
  <c r="Z91" i="1"/>
  <c r="Z116" i="1"/>
  <c r="Z72" i="1"/>
  <c r="Z114" i="1"/>
  <c r="Z71" i="1"/>
  <c r="Z101" i="1"/>
  <c r="Z102" i="1"/>
  <c r="Z45" i="1"/>
  <c r="Z112" i="1"/>
  <c r="Z55" i="1"/>
  <c r="Z85" i="1"/>
  <c r="Z111" i="1"/>
  <c r="Z54" i="1"/>
  <c r="A126" i="1"/>
  <c r="X126" i="1" s="1"/>
  <c r="A106" i="1"/>
  <c r="A86" i="1"/>
  <c r="A66" i="1"/>
  <c r="A46" i="1"/>
  <c r="Z126" i="1"/>
  <c r="X125" i="1"/>
  <c r="X85" i="1"/>
  <c r="X65" i="1"/>
  <c r="X45" i="1"/>
  <c r="X127" i="1"/>
  <c r="X87" i="1"/>
  <c r="X67" i="1"/>
  <c r="X57" i="1"/>
  <c r="X124" i="1"/>
  <c r="X84" i="1"/>
  <c r="X64" i="1"/>
  <c r="A123" i="1"/>
  <c r="A103" i="1"/>
  <c r="X103" i="1" s="1"/>
  <c r="A83" i="1"/>
  <c r="X83" i="1" s="1"/>
  <c r="A63" i="1"/>
  <c r="X63" i="1" s="1"/>
  <c r="A43" i="1"/>
  <c r="X43" i="1" s="1"/>
  <c r="Z103" i="1"/>
  <c r="Z83" i="1"/>
  <c r="Z63" i="1"/>
  <c r="Z43" i="1"/>
  <c r="Z106" i="1"/>
  <c r="Z86" i="1"/>
  <c r="Z66" i="1"/>
  <c r="Z56" i="1"/>
  <c r="X62" i="1"/>
  <c r="X121" i="1"/>
  <c r="X61" i="1"/>
  <c r="X122" i="1"/>
  <c r="X82" i="1"/>
  <c r="X102" i="1"/>
  <c r="A119" i="1"/>
  <c r="X119" i="1" s="1"/>
  <c r="A99" i="1"/>
  <c r="X99" i="1" s="1"/>
  <c r="A79" i="1"/>
  <c r="X79" i="1" s="1"/>
  <c r="A59" i="1"/>
  <c r="X59" i="1" s="1"/>
  <c r="Z119" i="1"/>
  <c r="Z99" i="1"/>
  <c r="Z79" i="1"/>
  <c r="Z59" i="1"/>
  <c r="X104" i="1"/>
  <c r="X44" i="1"/>
  <c r="X55" i="1"/>
  <c r="X115" i="1"/>
  <c r="X74" i="1"/>
  <c r="X134" i="1"/>
  <c r="X114" i="1"/>
  <c r="X94" i="1"/>
  <c r="X54" i="1"/>
  <c r="A133" i="1"/>
  <c r="X133" i="1" s="1"/>
  <c r="A113" i="1"/>
  <c r="X113" i="1" s="1"/>
  <c r="A93" i="1"/>
  <c r="X93" i="1" s="1"/>
  <c r="A73" i="1"/>
  <c r="A53" i="1"/>
  <c r="X53" i="1" s="1"/>
  <c r="X117" i="1"/>
  <c r="X135" i="1"/>
  <c r="X75" i="1"/>
  <c r="X132" i="1"/>
  <c r="X112" i="1"/>
  <c r="X52" i="1"/>
  <c r="X97" i="1"/>
  <c r="X131" i="1"/>
  <c r="X71" i="1"/>
  <c r="X51" i="1"/>
  <c r="X136" i="1"/>
  <c r="X111" i="1"/>
  <c r="X91" i="1"/>
  <c r="Z39" i="1"/>
  <c r="P14" i="1"/>
  <c r="Q14" i="1"/>
  <c r="N14" i="1"/>
  <c r="O14" i="1"/>
  <c r="R14" i="1"/>
  <c r="R12" i="1" l="1"/>
  <c r="Z41" i="1"/>
  <c r="X123" i="1"/>
  <c r="Z90" i="1"/>
  <c r="X41" i="1"/>
  <c r="Z49" i="1"/>
  <c r="Z125" i="1"/>
  <c r="Z69" i="1"/>
  <c r="X129" i="1"/>
  <c r="X106" i="1"/>
  <c r="Z129" i="1"/>
  <c r="X90" i="1"/>
  <c r="X92" i="1"/>
  <c r="Z92" i="1"/>
  <c r="Q12" i="1"/>
  <c r="O12" i="1"/>
  <c r="Z48" i="1"/>
  <c r="Z58" i="1"/>
  <c r="Z50" i="1"/>
  <c r="Z89" i="1"/>
  <c r="X50" i="1"/>
  <c r="X80" i="1"/>
  <c r="X89" i="1"/>
  <c r="Z108" i="1"/>
  <c r="Z80" i="1"/>
  <c r="X138" i="1"/>
  <c r="Z88" i="1"/>
  <c r="Z68" i="1"/>
  <c r="Z128" i="1"/>
  <c r="X56" i="1"/>
  <c r="X128" i="1"/>
  <c r="X130" i="1"/>
  <c r="X108" i="1"/>
  <c r="X88" i="1"/>
  <c r="X86" i="1"/>
  <c r="Z109" i="1"/>
  <c r="X68" i="1"/>
  <c r="Z73" i="1"/>
  <c r="Z138" i="1"/>
  <c r="Z130" i="1"/>
  <c r="X73" i="1"/>
  <c r="X109" i="1"/>
  <c r="Z137" i="1"/>
  <c r="Z42" i="1"/>
  <c r="X46" i="1"/>
  <c r="X42" i="1"/>
  <c r="X66" i="1"/>
  <c r="X137" i="1"/>
  <c r="Z47" i="1"/>
  <c r="Z57" i="1"/>
  <c r="Z67" i="1"/>
  <c r="Z44" i="1"/>
  <c r="Z87" i="1"/>
  <c r="Z64" i="1"/>
  <c r="Z97" i="1"/>
  <c r="X47" i="1"/>
  <c r="P12" i="1"/>
  <c r="Z84" i="1"/>
  <c r="Z107" i="1"/>
  <c r="X107" i="1"/>
  <c r="Z104" i="1"/>
  <c r="Z117" i="1"/>
  <c r="Z77" i="1"/>
  <c r="Z124" i="1"/>
  <c r="Z127" i="1"/>
  <c r="Z46" i="1"/>
  <c r="X39" i="1"/>
  <c r="O11" i="1" l="1"/>
  <c r="R11" i="1"/>
  <c r="Q11" i="1"/>
  <c r="P11" i="1"/>
  <c r="O13" i="1"/>
  <c r="O8" i="1"/>
  <c r="S11" i="1" l="1"/>
  <c r="U40" i="1"/>
  <c r="W40" i="1" s="1"/>
  <c r="U41" i="1"/>
  <c r="W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W60" i="1" s="1"/>
  <c r="U61" i="1"/>
  <c r="W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W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W80" i="1" s="1"/>
  <c r="U81" i="1"/>
  <c r="W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W100" i="1" s="1"/>
  <c r="U101" i="1"/>
  <c r="W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W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W120" i="1" s="1"/>
  <c r="U121" i="1"/>
  <c r="W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39" i="1"/>
  <c r="V39" i="1" s="1"/>
  <c r="S45" i="1"/>
  <c r="T45" i="1" s="1"/>
  <c r="R45" i="1" s="1"/>
  <c r="S46" i="1"/>
  <c r="T46" i="1" s="1"/>
  <c r="R46" i="1" s="1"/>
  <c r="S47" i="1"/>
  <c r="T47" i="1" s="1"/>
  <c r="R47" i="1" s="1"/>
  <c r="S48" i="1"/>
  <c r="T48" i="1" s="1"/>
  <c r="R48" i="1" s="1"/>
  <c r="S49" i="1"/>
  <c r="T49" i="1" s="1"/>
  <c r="R49" i="1" s="1"/>
  <c r="S50" i="1"/>
  <c r="T50" i="1" s="1"/>
  <c r="R50" i="1" s="1"/>
  <c r="S51" i="1"/>
  <c r="T51" i="1" s="1"/>
  <c r="R51" i="1" s="1"/>
  <c r="S52" i="1"/>
  <c r="T52" i="1" s="1"/>
  <c r="R52" i="1" s="1"/>
  <c r="S53" i="1"/>
  <c r="T53" i="1" s="1"/>
  <c r="R53" i="1" s="1"/>
  <c r="S54" i="1"/>
  <c r="T54" i="1" s="1"/>
  <c r="R54" i="1" s="1"/>
  <c r="S55" i="1"/>
  <c r="T55" i="1" s="1"/>
  <c r="R55" i="1" s="1"/>
  <c r="S56" i="1"/>
  <c r="T56" i="1" s="1"/>
  <c r="S57" i="1"/>
  <c r="T57" i="1" s="1"/>
  <c r="R57" i="1" s="1"/>
  <c r="S58" i="1"/>
  <c r="T58" i="1" s="1"/>
  <c r="R58" i="1" s="1"/>
  <c r="S59" i="1"/>
  <c r="T59" i="1" s="1"/>
  <c r="R59" i="1" s="1"/>
  <c r="S60" i="1"/>
  <c r="T60" i="1" s="1"/>
  <c r="S61" i="1"/>
  <c r="T61" i="1" s="1"/>
  <c r="R61" i="1" s="1"/>
  <c r="S62" i="1"/>
  <c r="T62" i="1" s="1"/>
  <c r="R62" i="1" s="1"/>
  <c r="S63" i="1"/>
  <c r="T63" i="1" s="1"/>
  <c r="R63" i="1" s="1"/>
  <c r="S64" i="1"/>
  <c r="T64" i="1" s="1"/>
  <c r="R64" i="1" s="1"/>
  <c r="S65" i="1"/>
  <c r="T65" i="1" s="1"/>
  <c r="R65" i="1" s="1"/>
  <c r="S66" i="1"/>
  <c r="T66" i="1" s="1"/>
  <c r="R66" i="1" s="1"/>
  <c r="S67" i="1"/>
  <c r="T67" i="1" s="1"/>
  <c r="R67" i="1" s="1"/>
  <c r="S68" i="1"/>
  <c r="T68" i="1" s="1"/>
  <c r="R68" i="1" s="1"/>
  <c r="S69" i="1"/>
  <c r="T69" i="1" s="1"/>
  <c r="R69" i="1" s="1"/>
  <c r="S70" i="1"/>
  <c r="T70" i="1" s="1"/>
  <c r="R70" i="1" s="1"/>
  <c r="S71" i="1"/>
  <c r="T71" i="1" s="1"/>
  <c r="R71" i="1" s="1"/>
  <c r="S72" i="1"/>
  <c r="T72" i="1" s="1"/>
  <c r="R72" i="1" s="1"/>
  <c r="S73" i="1"/>
  <c r="T73" i="1" s="1"/>
  <c r="R73" i="1" s="1"/>
  <c r="S74" i="1"/>
  <c r="T74" i="1" s="1"/>
  <c r="R74" i="1" s="1"/>
  <c r="S75" i="1"/>
  <c r="T75" i="1" s="1"/>
  <c r="R75" i="1" s="1"/>
  <c r="S76" i="1"/>
  <c r="T76" i="1" s="1"/>
  <c r="S77" i="1"/>
  <c r="T77" i="1" s="1"/>
  <c r="R77" i="1" s="1"/>
  <c r="S78" i="1"/>
  <c r="T78" i="1" s="1"/>
  <c r="R78" i="1" s="1"/>
  <c r="S79" i="1"/>
  <c r="T79" i="1" s="1"/>
  <c r="R79" i="1" s="1"/>
  <c r="S80" i="1"/>
  <c r="T80" i="1" s="1"/>
  <c r="S81" i="1"/>
  <c r="T81" i="1" s="1"/>
  <c r="S82" i="1"/>
  <c r="T82" i="1" s="1"/>
  <c r="R82" i="1" s="1"/>
  <c r="S83" i="1"/>
  <c r="T83" i="1" s="1"/>
  <c r="R83" i="1" s="1"/>
  <c r="S84" i="1"/>
  <c r="T84" i="1" s="1"/>
  <c r="R84" i="1" s="1"/>
  <c r="S85" i="1"/>
  <c r="T85" i="1" s="1"/>
  <c r="R85" i="1" s="1"/>
  <c r="S86" i="1"/>
  <c r="T86" i="1" s="1"/>
  <c r="R86" i="1" s="1"/>
  <c r="S87" i="1"/>
  <c r="T87" i="1" s="1"/>
  <c r="R87" i="1" s="1"/>
  <c r="S88" i="1"/>
  <c r="T88" i="1" s="1"/>
  <c r="R88" i="1" s="1"/>
  <c r="S89" i="1"/>
  <c r="T89" i="1" s="1"/>
  <c r="R89" i="1" s="1"/>
  <c r="S90" i="1"/>
  <c r="T90" i="1" s="1"/>
  <c r="R90" i="1" s="1"/>
  <c r="S91" i="1"/>
  <c r="T91" i="1" s="1"/>
  <c r="R91" i="1" s="1"/>
  <c r="S92" i="1"/>
  <c r="T92" i="1" s="1"/>
  <c r="R92" i="1" s="1"/>
  <c r="S93" i="1"/>
  <c r="T93" i="1" s="1"/>
  <c r="R93" i="1" s="1"/>
  <c r="S94" i="1"/>
  <c r="T94" i="1" s="1"/>
  <c r="R94" i="1" s="1"/>
  <c r="S95" i="1"/>
  <c r="T95" i="1" s="1"/>
  <c r="R95" i="1" s="1"/>
  <c r="S96" i="1"/>
  <c r="T96" i="1" s="1"/>
  <c r="S97" i="1"/>
  <c r="T97" i="1" s="1"/>
  <c r="R97" i="1" s="1"/>
  <c r="S98" i="1"/>
  <c r="T98" i="1" s="1"/>
  <c r="S99" i="1"/>
  <c r="T99" i="1" s="1"/>
  <c r="R99" i="1" s="1"/>
  <c r="S100" i="1"/>
  <c r="T100" i="1" s="1"/>
  <c r="S101" i="1"/>
  <c r="T101" i="1" s="1"/>
  <c r="S102" i="1"/>
  <c r="T102" i="1" s="1"/>
  <c r="R102" i="1" s="1"/>
  <c r="S103" i="1"/>
  <c r="T103" i="1" s="1"/>
  <c r="R103" i="1" s="1"/>
  <c r="S104" i="1"/>
  <c r="T104" i="1" s="1"/>
  <c r="R104" i="1" s="1"/>
  <c r="S105" i="1"/>
  <c r="T105" i="1" s="1"/>
  <c r="R105" i="1" s="1"/>
  <c r="S106" i="1"/>
  <c r="T106" i="1" s="1"/>
  <c r="R106" i="1" s="1"/>
  <c r="S107" i="1"/>
  <c r="T107" i="1" s="1"/>
  <c r="R107" i="1" s="1"/>
  <c r="S108" i="1"/>
  <c r="T108" i="1" s="1"/>
  <c r="R108" i="1" s="1"/>
  <c r="S109" i="1"/>
  <c r="T109" i="1" s="1"/>
  <c r="R109" i="1" s="1"/>
  <c r="S110" i="1"/>
  <c r="T110" i="1" s="1"/>
  <c r="R110" i="1" s="1"/>
  <c r="S111" i="1"/>
  <c r="T111" i="1" s="1"/>
  <c r="R111" i="1" s="1"/>
  <c r="S112" i="1"/>
  <c r="T112" i="1" s="1"/>
  <c r="R112" i="1" s="1"/>
  <c r="S113" i="1"/>
  <c r="T113" i="1" s="1"/>
  <c r="R113" i="1" s="1"/>
  <c r="S114" i="1"/>
  <c r="T114" i="1" s="1"/>
  <c r="R114" i="1" s="1"/>
  <c r="S115" i="1"/>
  <c r="T115" i="1" s="1"/>
  <c r="R115" i="1" s="1"/>
  <c r="S116" i="1"/>
  <c r="T116" i="1" s="1"/>
  <c r="S117" i="1"/>
  <c r="T117" i="1" s="1"/>
  <c r="R117" i="1" s="1"/>
  <c r="S118" i="1"/>
  <c r="T118" i="1" s="1"/>
  <c r="S119" i="1"/>
  <c r="T119" i="1" s="1"/>
  <c r="R119" i="1" s="1"/>
  <c r="S120" i="1"/>
  <c r="T120" i="1" s="1"/>
  <c r="S121" i="1"/>
  <c r="T121" i="1" s="1"/>
  <c r="S122" i="1"/>
  <c r="T122" i="1" s="1"/>
  <c r="R122" i="1" s="1"/>
  <c r="S123" i="1"/>
  <c r="T123" i="1" s="1"/>
  <c r="R123" i="1" s="1"/>
  <c r="S124" i="1"/>
  <c r="T124" i="1" s="1"/>
  <c r="R124" i="1" s="1"/>
  <c r="S125" i="1"/>
  <c r="T125" i="1" s="1"/>
  <c r="R125" i="1" s="1"/>
  <c r="S126" i="1"/>
  <c r="T126" i="1" s="1"/>
  <c r="R126" i="1" s="1"/>
  <c r="S127" i="1"/>
  <c r="T127" i="1" s="1"/>
  <c r="R127" i="1" s="1"/>
  <c r="S128" i="1"/>
  <c r="T128" i="1" s="1"/>
  <c r="R128" i="1" s="1"/>
  <c r="S129" i="1"/>
  <c r="T129" i="1" s="1"/>
  <c r="R129" i="1" s="1"/>
  <c r="S130" i="1"/>
  <c r="T130" i="1" s="1"/>
  <c r="R130" i="1" s="1"/>
  <c r="S131" i="1"/>
  <c r="T131" i="1" s="1"/>
  <c r="R131" i="1" s="1"/>
  <c r="S132" i="1"/>
  <c r="T132" i="1" s="1"/>
  <c r="R132" i="1" s="1"/>
  <c r="S133" i="1"/>
  <c r="T133" i="1" s="1"/>
  <c r="R133" i="1" s="1"/>
  <c r="S134" i="1"/>
  <c r="T134" i="1" s="1"/>
  <c r="R134" i="1" s="1"/>
  <c r="S135" i="1"/>
  <c r="T135" i="1" s="1"/>
  <c r="R135" i="1" s="1"/>
  <c r="S136" i="1"/>
  <c r="T136" i="1" s="1"/>
  <c r="S137" i="1"/>
  <c r="T137" i="1" s="1"/>
  <c r="R137" i="1" s="1"/>
  <c r="S138" i="1"/>
  <c r="T138" i="1" s="1"/>
  <c r="S40" i="1"/>
  <c r="T40" i="1" s="1"/>
  <c r="S41" i="1"/>
  <c r="T41" i="1" s="1"/>
  <c r="R41" i="1" s="1"/>
  <c r="S42" i="1"/>
  <c r="T42" i="1" s="1"/>
  <c r="S43" i="1"/>
  <c r="T43" i="1" s="1"/>
  <c r="R43" i="1" s="1"/>
  <c r="S44" i="1"/>
  <c r="T44" i="1" s="1"/>
  <c r="S39" i="1"/>
  <c r="T39" i="1" s="1"/>
  <c r="W128" i="1" l="1"/>
  <c r="W127" i="1"/>
  <c r="W111" i="1"/>
  <c r="W108" i="1"/>
  <c r="W107" i="1"/>
  <c r="W88" i="1"/>
  <c r="W87" i="1"/>
  <c r="W131" i="1"/>
  <c r="W91" i="1"/>
  <c r="W71" i="1"/>
  <c r="W68" i="1"/>
  <c r="W67" i="1"/>
  <c r="W51" i="1"/>
  <c r="W48" i="1"/>
  <c r="W47" i="1"/>
  <c r="P120" i="1"/>
  <c r="R120" i="1"/>
  <c r="Q138" i="1"/>
  <c r="R138" i="1"/>
  <c r="P136" i="1"/>
  <c r="R136" i="1"/>
  <c r="P40" i="1"/>
  <c r="R40" i="1"/>
  <c r="Q116" i="1"/>
  <c r="R116" i="1"/>
  <c r="P118" i="1"/>
  <c r="R118" i="1"/>
  <c r="V121" i="1"/>
  <c r="V101" i="1"/>
  <c r="V81" i="1"/>
  <c r="V61" i="1"/>
  <c r="W39" i="1"/>
  <c r="W119" i="1"/>
  <c r="W99" i="1"/>
  <c r="W79" i="1"/>
  <c r="W59" i="1"/>
  <c r="V113" i="1"/>
  <c r="V73" i="1"/>
  <c r="Q42" i="1"/>
  <c r="R42" i="1"/>
  <c r="P121" i="1"/>
  <c r="R121" i="1"/>
  <c r="Q101" i="1"/>
  <c r="R101" i="1"/>
  <c r="P81" i="1"/>
  <c r="R81" i="1"/>
  <c r="P100" i="1"/>
  <c r="R100" i="1"/>
  <c r="P80" i="1"/>
  <c r="R80" i="1"/>
  <c r="Q60" i="1"/>
  <c r="R60" i="1"/>
  <c r="V120" i="1"/>
  <c r="V100" i="1"/>
  <c r="V80" i="1"/>
  <c r="V60" i="1"/>
  <c r="W138" i="1"/>
  <c r="W118" i="1"/>
  <c r="W98" i="1"/>
  <c r="W78" i="1"/>
  <c r="W58" i="1"/>
  <c r="W137" i="1"/>
  <c r="W117" i="1"/>
  <c r="W97" i="1"/>
  <c r="W77" i="1"/>
  <c r="W57" i="1"/>
  <c r="P98" i="1"/>
  <c r="R98" i="1"/>
  <c r="W136" i="1"/>
  <c r="W116" i="1"/>
  <c r="W96" i="1"/>
  <c r="W76" i="1"/>
  <c r="W56" i="1"/>
  <c r="W135" i="1"/>
  <c r="W115" i="1"/>
  <c r="W95" i="1"/>
  <c r="W75" i="1"/>
  <c r="W55" i="1"/>
  <c r="P96" i="1"/>
  <c r="R96" i="1"/>
  <c r="Q76" i="1"/>
  <c r="R76" i="1"/>
  <c r="Q56" i="1"/>
  <c r="R56" i="1"/>
  <c r="W134" i="1"/>
  <c r="W114" i="1"/>
  <c r="W94" i="1"/>
  <c r="W74" i="1"/>
  <c r="W54" i="1"/>
  <c r="W133" i="1"/>
  <c r="W93" i="1"/>
  <c r="W53" i="1"/>
  <c r="W132" i="1"/>
  <c r="W112" i="1"/>
  <c r="W92" i="1"/>
  <c r="W72" i="1"/>
  <c r="W52" i="1"/>
  <c r="W130" i="1"/>
  <c r="W110" i="1"/>
  <c r="W90" i="1"/>
  <c r="W70" i="1"/>
  <c r="W50" i="1"/>
  <c r="W129" i="1"/>
  <c r="W109" i="1"/>
  <c r="W89" i="1"/>
  <c r="W69" i="1"/>
  <c r="W49" i="1"/>
  <c r="W126" i="1"/>
  <c r="W106" i="1"/>
  <c r="W86" i="1"/>
  <c r="W66" i="1"/>
  <c r="W46" i="1"/>
  <c r="W125" i="1"/>
  <c r="W105" i="1"/>
  <c r="W85" i="1"/>
  <c r="W65" i="1"/>
  <c r="W45" i="1"/>
  <c r="W124" i="1"/>
  <c r="W104" i="1"/>
  <c r="W84" i="1"/>
  <c r="W64" i="1"/>
  <c r="W44" i="1"/>
  <c r="W123" i="1"/>
  <c r="W103" i="1"/>
  <c r="W83" i="1"/>
  <c r="W63" i="1"/>
  <c r="W43" i="1"/>
  <c r="W122" i="1"/>
  <c r="W102" i="1"/>
  <c r="W82" i="1"/>
  <c r="W62" i="1"/>
  <c r="W42" i="1"/>
  <c r="Q44" i="1"/>
  <c r="R44" i="1"/>
  <c r="P39" i="1"/>
  <c r="R39" i="1"/>
  <c r="V41" i="1"/>
  <c r="N3" i="1"/>
  <c r="V40" i="1"/>
  <c r="Q130" i="1"/>
  <c r="P130" i="1"/>
  <c r="Q90" i="1"/>
  <c r="P90" i="1"/>
  <c r="P50" i="1"/>
  <c r="Q50" i="1"/>
  <c r="Q129" i="1"/>
  <c r="P129" i="1"/>
  <c r="Q109" i="1"/>
  <c r="P109" i="1"/>
  <c r="Q89" i="1"/>
  <c r="P89" i="1"/>
  <c r="Q69" i="1"/>
  <c r="P69" i="1"/>
  <c r="P49" i="1"/>
  <c r="Q49" i="1"/>
  <c r="Q131" i="1"/>
  <c r="P131" i="1"/>
  <c r="Q111" i="1"/>
  <c r="P111" i="1"/>
  <c r="P91" i="1"/>
  <c r="Q91" i="1"/>
  <c r="Q71" i="1"/>
  <c r="P71" i="1"/>
  <c r="P51" i="1"/>
  <c r="Q51" i="1"/>
  <c r="Q110" i="1"/>
  <c r="P110" i="1"/>
  <c r="P70" i="1"/>
  <c r="Q70" i="1"/>
  <c r="P128" i="1"/>
  <c r="Q128" i="1"/>
  <c r="P108" i="1"/>
  <c r="Q108" i="1"/>
  <c r="Q88" i="1"/>
  <c r="P88" i="1"/>
  <c r="Q68" i="1"/>
  <c r="P68" i="1"/>
  <c r="Q48" i="1"/>
  <c r="P48" i="1"/>
  <c r="P104" i="1"/>
  <c r="Q104" i="1"/>
  <c r="P64" i="1"/>
  <c r="Q64" i="1"/>
  <c r="P123" i="1"/>
  <c r="Q123" i="1"/>
  <c r="Q103" i="1"/>
  <c r="P103" i="1"/>
  <c r="P83" i="1"/>
  <c r="Q83" i="1"/>
  <c r="P63" i="1"/>
  <c r="Q63" i="1"/>
  <c r="P122" i="1"/>
  <c r="Q122" i="1"/>
  <c r="Q82" i="1"/>
  <c r="P82" i="1"/>
  <c r="P41" i="1"/>
  <c r="Q41" i="1"/>
  <c r="P117" i="1"/>
  <c r="Q117" i="1"/>
  <c r="P57" i="1"/>
  <c r="Q57" i="1"/>
  <c r="P135" i="1"/>
  <c r="Q135" i="1"/>
  <c r="P74" i="1"/>
  <c r="Q74" i="1"/>
  <c r="P107" i="1"/>
  <c r="Q107" i="1"/>
  <c r="P87" i="1"/>
  <c r="Q87" i="1"/>
  <c r="Q67" i="1"/>
  <c r="P67" i="1"/>
  <c r="Q47" i="1"/>
  <c r="P47" i="1"/>
  <c r="P102" i="1"/>
  <c r="Q102" i="1"/>
  <c r="P62" i="1"/>
  <c r="Q62" i="1"/>
  <c r="Q61" i="1"/>
  <c r="P61" i="1"/>
  <c r="P99" i="1"/>
  <c r="Q99" i="1"/>
  <c r="P79" i="1"/>
  <c r="Q79" i="1"/>
  <c r="P58" i="1"/>
  <c r="Q58" i="1"/>
  <c r="P77" i="1"/>
  <c r="Q77" i="1"/>
  <c r="P115" i="1"/>
  <c r="Q115" i="1"/>
  <c r="Q75" i="1"/>
  <c r="P75" i="1"/>
  <c r="P134" i="1"/>
  <c r="Q134" i="1"/>
  <c r="P54" i="1"/>
  <c r="Q54" i="1"/>
  <c r="Q127" i="1"/>
  <c r="P127" i="1"/>
  <c r="Q126" i="1"/>
  <c r="P126" i="1"/>
  <c r="Q106" i="1"/>
  <c r="P106" i="1"/>
  <c r="Q86" i="1"/>
  <c r="P86" i="1"/>
  <c r="Q66" i="1"/>
  <c r="P66" i="1"/>
  <c r="Q46" i="1"/>
  <c r="P46" i="1"/>
  <c r="Q125" i="1"/>
  <c r="P125" i="1"/>
  <c r="P105" i="1"/>
  <c r="Q105" i="1"/>
  <c r="P85" i="1"/>
  <c r="Q85" i="1"/>
  <c r="P65" i="1"/>
  <c r="Q65" i="1"/>
  <c r="P45" i="1"/>
  <c r="Q45" i="1"/>
  <c r="P124" i="1"/>
  <c r="Q124" i="1"/>
  <c r="P84" i="1"/>
  <c r="Q84" i="1"/>
  <c r="P59" i="1"/>
  <c r="Q59" i="1"/>
  <c r="P94" i="1"/>
  <c r="Q94" i="1"/>
  <c r="Q113" i="1"/>
  <c r="P113" i="1"/>
  <c r="P73" i="1"/>
  <c r="Q73" i="1"/>
  <c r="Q132" i="1"/>
  <c r="P132" i="1"/>
  <c r="P92" i="1"/>
  <c r="Q92" i="1"/>
  <c r="P52" i="1"/>
  <c r="Q52" i="1"/>
  <c r="P119" i="1"/>
  <c r="Q119" i="1"/>
  <c r="Q78" i="1"/>
  <c r="P78" i="1"/>
  <c r="P137" i="1"/>
  <c r="Q137" i="1"/>
  <c r="P97" i="1"/>
  <c r="Q97" i="1"/>
  <c r="P95" i="1"/>
  <c r="Q95" i="1"/>
  <c r="P55" i="1"/>
  <c r="Q55" i="1"/>
  <c r="Q114" i="1"/>
  <c r="P114" i="1"/>
  <c r="P133" i="1"/>
  <c r="Q133" i="1"/>
  <c r="Q93" i="1"/>
  <c r="P93" i="1"/>
  <c r="Q53" i="1"/>
  <c r="P53" i="1"/>
  <c r="P112" i="1"/>
  <c r="Q112" i="1"/>
  <c r="Q72" i="1"/>
  <c r="P72" i="1"/>
  <c r="Q118" i="1"/>
  <c r="Q98" i="1"/>
  <c r="P101" i="1"/>
  <c r="Q136" i="1"/>
  <c r="Q96" i="1"/>
  <c r="Q40" i="1"/>
  <c r="Q121" i="1"/>
  <c r="Q39" i="1"/>
  <c r="Q81" i="1"/>
  <c r="Q120" i="1"/>
  <c r="P60" i="1"/>
  <c r="Q100" i="1"/>
  <c r="Q80" i="1"/>
  <c r="P56" i="1"/>
  <c r="P138" i="1"/>
  <c r="P76" i="1"/>
  <c r="P116" i="1"/>
  <c r="Q43" i="1"/>
  <c r="P43" i="1"/>
  <c r="P44" i="1"/>
  <c r="P42" i="1"/>
  <c r="A36" i="1"/>
  <c r="N5" i="1" l="1"/>
  <c r="N7" i="1"/>
  <c r="R7" i="1" l="1"/>
  <c r="A33" i="1"/>
  <c r="A35" i="1" s="1"/>
  <c r="A8" i="1"/>
  <c r="A6" i="1" s="1"/>
  <c r="R4" i="1"/>
  <c r="A34" i="1"/>
</calcChain>
</file>

<file path=xl/sharedStrings.xml><?xml version="1.0" encoding="utf-8"?>
<sst xmlns="http://schemas.openxmlformats.org/spreadsheetml/2006/main" count="3052" uniqueCount="2010">
  <si>
    <t xml:space="preserve">xcup@shuzankyokai.jp </t>
    <phoneticPr fontId="1"/>
  </si>
  <si>
    <t>まで</t>
    <phoneticPr fontId="1"/>
  </si>
  <si>
    <t>問合せ</t>
    <rPh sb="0" eb="2">
      <t>トイアワ</t>
    </rPh>
    <phoneticPr fontId="1"/>
  </si>
  <si>
    <t>ＨＰ：</t>
    <phoneticPr fontId="1"/>
  </si>
  <si>
    <t>https://shuzankyokai.jp/</t>
    <phoneticPr fontId="1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</si>
  <si>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</si>
  <si>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</si>
  <si>
    <t>団体名ふりがな</t>
  </si>
  <si>
    <t>団体略称（全角４文字以内）</t>
  </si>
  <si>
    <t>団体都道府県名（都道府県まで）</t>
  </si>
  <si>
    <t>団体代表者氏名</t>
  </si>
  <si>
    <t>団体代表者ふりがな</t>
  </si>
  <si>
    <t>郵便番号（-含む）</t>
  </si>
  <si>
    <t>姓</t>
  </si>
  <si>
    <t>名</t>
  </si>
  <si>
    <t>携帯電話（-含む）</t>
  </si>
  <si>
    <t>メールアドレス</t>
  </si>
  <si>
    <t>コメント（２０文字程度。当会ＨＰ、月刊サンライズ等に公開される可能性があります）</t>
  </si>
  <si>
    <t>Ｆ１</t>
    <phoneticPr fontId="1"/>
  </si>
  <si>
    <t>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ケイタイ</t>
    </rPh>
    <rPh sb="3" eb="5">
      <t>デンワ</t>
    </rPh>
    <rPh sb="14" eb="16">
      <t>コジン</t>
    </rPh>
    <rPh sb="16" eb="18">
      <t>ジョウホウ</t>
    </rPh>
    <rPh sb="19" eb="21">
      <t>コウカイ</t>
    </rPh>
    <rPh sb="28" eb="30">
      <t>イガイ</t>
    </rPh>
    <rPh sb="31" eb="33">
      <t>ジョウホウ</t>
    </rPh>
    <rPh sb="34" eb="36">
      <t>セイセキ</t>
    </rPh>
    <rPh sb="36" eb="37">
      <t>ヒョウ</t>
    </rPh>
    <rPh sb="39" eb="40">
      <t>ホカ</t>
    </rPh>
    <phoneticPr fontId="1"/>
  </si>
  <si>
    <t>姓（ふりがな）</t>
    <phoneticPr fontId="1"/>
  </si>
  <si>
    <t>名（ふりがな）</t>
    <phoneticPr fontId="1"/>
  </si>
  <si>
    <t>略称（全角４文字半角８文字以内）</t>
    <rPh sb="0" eb="2">
      <t>リャクショウ</t>
    </rPh>
    <rPh sb="3" eb="5">
      <t>ゼンカク</t>
    </rPh>
    <rPh sb="6" eb="8">
      <t>モジ</t>
    </rPh>
    <rPh sb="8" eb="10">
      <t>ハンカク</t>
    </rPh>
    <rPh sb="11" eb="13">
      <t>モジ</t>
    </rPh>
    <rPh sb="13" eb="15">
      <t>イナイ</t>
    </rPh>
    <phoneticPr fontId="1"/>
  </si>
  <si>
    <t>そろばん教室ＵＳＡ</t>
  </si>
  <si>
    <t>クラス</t>
    <phoneticPr fontId="1"/>
  </si>
  <si>
    <t>部門</t>
    <rPh sb="0" eb="2">
      <t>ブモン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</si>
  <si>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</si>
  <si>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</si>
  <si>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</si>
  <si>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参加回数</t>
    <rPh sb="0" eb="2">
      <t>サンカ</t>
    </rPh>
    <rPh sb="2" eb="4">
      <t>カイスウ</t>
    </rPh>
    <phoneticPr fontId="1"/>
  </si>
  <si>
    <t>コメント（２０文字程度。ＨＰ、月刊サンライズ等に公開される可能性があります）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</si>
  <si>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</si>
  <si>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</si>
  <si>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B</t>
    <phoneticPr fontId="1"/>
  </si>
  <si>
    <t>小３</t>
    <rPh sb="0" eb="1">
      <t>ショウ</t>
    </rPh>
    <phoneticPr fontId="1"/>
  </si>
  <si>
    <t>中２</t>
    <rPh sb="0" eb="1">
      <t>チュウ</t>
    </rPh>
    <phoneticPr fontId="1"/>
  </si>
  <si>
    <t>大２</t>
    <rPh sb="0" eb="1">
      <t>ダイ</t>
    </rPh>
    <phoneticPr fontId="1"/>
  </si>
  <si>
    <t>23才</t>
    <rPh sb="2" eb="3">
      <t>サイ</t>
    </rPh>
    <phoneticPr fontId="1"/>
  </si>
  <si>
    <t>27才</t>
    <rPh sb="2" eb="3">
      <t>サイ</t>
    </rPh>
    <phoneticPr fontId="1"/>
  </si>
  <si>
    <t>参加
回数</t>
    <rPh sb="0" eb="2">
      <t>サンカ</t>
    </rPh>
    <rPh sb="3" eb="5">
      <t>カイスウ</t>
    </rPh>
    <phoneticPr fontId="1"/>
  </si>
  <si>
    <t>E</t>
    <phoneticPr fontId="1"/>
  </si>
  <si>
    <t>ＯＫそろばんクラブ</t>
  </si>
  <si>
    <t>武藤　有紀</t>
  </si>
  <si>
    <t>そろばん学び舎おおあみ</t>
  </si>
  <si>
    <t>藤平　大輝</t>
  </si>
  <si>
    <t>鈴木　杏子</t>
  </si>
  <si>
    <t>阿部珠算教室</t>
  </si>
  <si>
    <t>庄司　絵麻</t>
  </si>
  <si>
    <t>庄司　悠真</t>
  </si>
  <si>
    <t>篠原　健汰</t>
  </si>
  <si>
    <t>安藤こはる</t>
  </si>
  <si>
    <t>井上　栞那</t>
  </si>
  <si>
    <t>安井　初花</t>
  </si>
  <si>
    <t>安藤なのは</t>
  </si>
  <si>
    <t>三宅由衣花</t>
  </si>
  <si>
    <t>箱田　　優</t>
  </si>
  <si>
    <t>足立　鷲仁</t>
  </si>
  <si>
    <t>米良　直樹</t>
  </si>
  <si>
    <t>安藤　メイ</t>
  </si>
  <si>
    <t>米良　颯樹</t>
  </si>
  <si>
    <t>下庄　真央</t>
  </si>
  <si>
    <t>西　　純平</t>
  </si>
  <si>
    <t>柴田　航希</t>
  </si>
  <si>
    <t>阿部　堅真</t>
  </si>
  <si>
    <t>今井珠算塾</t>
  </si>
  <si>
    <t>髙原　郁実</t>
  </si>
  <si>
    <t>土本　　拓</t>
  </si>
  <si>
    <t>有堀　桜織</t>
  </si>
  <si>
    <t>中村　莉子</t>
  </si>
  <si>
    <t>髙原　歩寧</t>
  </si>
  <si>
    <t>高橋　伶典</t>
  </si>
  <si>
    <t>奥野　友乃</t>
  </si>
  <si>
    <t>尾下　萌音</t>
  </si>
  <si>
    <t>土本真結香</t>
  </si>
  <si>
    <t>假屋　空翔</t>
  </si>
  <si>
    <t>高橋　宏明</t>
  </si>
  <si>
    <t>小林　樹里</t>
  </si>
  <si>
    <t>角田　琉衣</t>
  </si>
  <si>
    <t>今井　理佐</t>
  </si>
  <si>
    <t>藪内　颯人</t>
  </si>
  <si>
    <t>三井　怜祐</t>
  </si>
  <si>
    <t>池田　実理</t>
  </si>
  <si>
    <t>北島町立北島小学校</t>
  </si>
  <si>
    <t>岡庭珠算塾</t>
  </si>
  <si>
    <t>篠塚　颯太</t>
  </si>
  <si>
    <t>篠塚　晴斗</t>
  </si>
  <si>
    <t>Abacus Studio</t>
  </si>
  <si>
    <t>丸山　雄大</t>
  </si>
  <si>
    <t>伊東　慶人</t>
  </si>
  <si>
    <t>北村　道真</t>
  </si>
  <si>
    <t>佐藤　颯介</t>
  </si>
  <si>
    <t>荒川　結羽</t>
  </si>
  <si>
    <t>松尾　栞奈</t>
  </si>
  <si>
    <t>諸岡　実桜</t>
  </si>
  <si>
    <t>成田　　佑</t>
  </si>
  <si>
    <t>荒川　琴羽</t>
  </si>
  <si>
    <t>中村　公乃</t>
  </si>
  <si>
    <t>堤　　莉央</t>
  </si>
  <si>
    <t>松本　英倫</t>
  </si>
  <si>
    <t>菅原朔汰郎</t>
  </si>
  <si>
    <t>藤井　琉惺</t>
  </si>
  <si>
    <t>岩崎　　傑</t>
  </si>
  <si>
    <t>武者　礼華</t>
  </si>
  <si>
    <t>石黒　煌也</t>
  </si>
  <si>
    <t>田中　陽菜</t>
  </si>
  <si>
    <t>岩崎とも香</t>
  </si>
  <si>
    <t>松本　実英</t>
  </si>
  <si>
    <t>古賀真友良</t>
  </si>
  <si>
    <t>宗像　　梢</t>
  </si>
  <si>
    <t>中本　成美</t>
  </si>
  <si>
    <t>伊藤　璃音</t>
  </si>
  <si>
    <t>平藤そろばん・あんざん教室</t>
  </si>
  <si>
    <t>長瀬　陽愛</t>
  </si>
  <si>
    <t>髙橋　　郁</t>
  </si>
  <si>
    <t>石山　透真</t>
  </si>
  <si>
    <t>遠藤　詩歩</t>
  </si>
  <si>
    <t>田苗　大門</t>
  </si>
  <si>
    <t>齋藤　　奨</t>
  </si>
  <si>
    <t>松田　彩花</t>
  </si>
  <si>
    <t>小山田一美</t>
  </si>
  <si>
    <t>永井　芳昊</t>
  </si>
  <si>
    <t>田宮　颯大</t>
  </si>
  <si>
    <t>鈴木　瑞希</t>
  </si>
  <si>
    <t>山口百々果</t>
  </si>
  <si>
    <t>村山　紗弥</t>
  </si>
  <si>
    <t>武田　康芳</t>
  </si>
  <si>
    <t>鈴木　知美</t>
  </si>
  <si>
    <t>仲野　美咲</t>
  </si>
  <si>
    <t>安保　友希</t>
  </si>
  <si>
    <t>石山　晟椰</t>
  </si>
  <si>
    <t>西田　芽依</t>
  </si>
  <si>
    <t>そろばん教室アイ</t>
  </si>
  <si>
    <t>佐藤　　光</t>
  </si>
  <si>
    <t>金山そろばん暗算アカデミー</t>
  </si>
  <si>
    <t>金山　奈央</t>
  </si>
  <si>
    <t>酒井　　翼</t>
  </si>
  <si>
    <t>酒井　　翔</t>
  </si>
  <si>
    <t>つるかめ塾</t>
  </si>
  <si>
    <t>松阪　由羽</t>
  </si>
  <si>
    <t>林　　真央</t>
  </si>
  <si>
    <t>西田　莉帆</t>
  </si>
  <si>
    <t>林　　桜羽</t>
  </si>
  <si>
    <t>稲塚　琉太</t>
  </si>
  <si>
    <t>濵永鴻之介</t>
  </si>
  <si>
    <t>櫻井　さち</t>
  </si>
  <si>
    <t>藤井　美緒</t>
  </si>
  <si>
    <t>根来　　葵</t>
  </si>
  <si>
    <t>村井　翠祐</t>
  </si>
  <si>
    <t>長川　愛花</t>
  </si>
  <si>
    <t>南　ちあき</t>
  </si>
  <si>
    <t>村井　希翠</t>
  </si>
  <si>
    <t>田代そろばん教室</t>
  </si>
  <si>
    <t>星　　悠斗</t>
  </si>
  <si>
    <t>星　　美羽</t>
  </si>
  <si>
    <t>泉そろばんスクール</t>
  </si>
  <si>
    <t>中澤　旺汰</t>
  </si>
  <si>
    <t>齋藤　陽果</t>
  </si>
  <si>
    <t>赤堀右脳速算塾</t>
  </si>
  <si>
    <t>舟洞　志南</t>
  </si>
  <si>
    <t>井辻龍之介</t>
  </si>
  <si>
    <t>田中　櫻悠</t>
  </si>
  <si>
    <t>松原　周平</t>
  </si>
  <si>
    <t>吉田　航基</t>
  </si>
  <si>
    <t>勝野　心空</t>
  </si>
  <si>
    <t>不破　花菜</t>
  </si>
  <si>
    <t>赤堀　愛果</t>
  </si>
  <si>
    <t>中山　峻成</t>
  </si>
  <si>
    <t>赤堀　楓果</t>
  </si>
  <si>
    <t>あづま珠算塾</t>
  </si>
  <si>
    <t>鈴木　翔太</t>
  </si>
  <si>
    <t>髙橋　正樹</t>
  </si>
  <si>
    <t>木幡　伊吹</t>
  </si>
  <si>
    <t>パナソニック株式会社</t>
  </si>
  <si>
    <t>松尾めぐみ</t>
  </si>
  <si>
    <t>寺西　聡子</t>
  </si>
  <si>
    <t>Pusat Tuisyen Mutiara Impian</t>
  </si>
  <si>
    <t>KokAnn Gie</t>
  </si>
  <si>
    <t>ＦＴＳそろばん愛好会</t>
  </si>
  <si>
    <t>佐藤　美雪</t>
  </si>
  <si>
    <t>中野珠算塾羽根木支部</t>
  </si>
  <si>
    <t>下川　奈穂</t>
  </si>
  <si>
    <t>東洋珠算豊里学院</t>
  </si>
  <si>
    <t>河村　星那</t>
  </si>
  <si>
    <t>河村　実緒</t>
  </si>
  <si>
    <t>河村　嘉輝</t>
  </si>
  <si>
    <t>一條珠算塾</t>
  </si>
  <si>
    <t>浅野　貴広</t>
  </si>
  <si>
    <t>酒井　聡史</t>
  </si>
  <si>
    <t>久保　　新</t>
  </si>
  <si>
    <t>山田　恭兵</t>
  </si>
  <si>
    <t>F1</t>
    <phoneticPr fontId="1"/>
  </si>
  <si>
    <t>竜宮速算塾</t>
  </si>
  <si>
    <t>永田　美海</t>
  </si>
  <si>
    <t>平山　晴琉</t>
  </si>
  <si>
    <t>おおさこ珠算塾</t>
  </si>
  <si>
    <t>後藤　涼音</t>
  </si>
  <si>
    <t>森田　千愛</t>
  </si>
  <si>
    <t>藤吉　泰士</t>
  </si>
  <si>
    <t>岩永　莉緒</t>
  </si>
  <si>
    <t>山下　藍花</t>
  </si>
  <si>
    <t>竹脇　琉音</t>
  </si>
  <si>
    <t>瀨尾　美咲</t>
  </si>
  <si>
    <t>後藤　嵩英</t>
  </si>
  <si>
    <t>東部珠算塾</t>
  </si>
  <si>
    <t>小川　理緒</t>
  </si>
  <si>
    <t>小川　千博</t>
  </si>
  <si>
    <t>そろばんマイスタースクール</t>
  </si>
  <si>
    <t>藤田　怜愛</t>
  </si>
  <si>
    <t>清水　花穂</t>
  </si>
  <si>
    <t>岩間　咲樹</t>
  </si>
  <si>
    <t>大辻　悠仁</t>
  </si>
  <si>
    <t>大見　響介</t>
  </si>
  <si>
    <t>岸端　優汰</t>
  </si>
  <si>
    <t>山本　章瑛</t>
  </si>
  <si>
    <t>藤田　結愛</t>
  </si>
  <si>
    <t>伊藤　壮祐</t>
  </si>
  <si>
    <t>杉本　果稔</t>
  </si>
  <si>
    <t>東原　吏伯</t>
  </si>
  <si>
    <t>岡本　唯月</t>
  </si>
  <si>
    <t>岡本　昂大</t>
  </si>
  <si>
    <t>榎澤　和香</t>
  </si>
  <si>
    <t>ACE塾-AbacusChildEducation-</t>
  </si>
  <si>
    <t>久保田留惟</t>
  </si>
  <si>
    <t>戸賀澤一結</t>
  </si>
  <si>
    <t>川上そろばん教室</t>
  </si>
  <si>
    <t>長谷川　稜</t>
  </si>
  <si>
    <t>児島　壮介</t>
  </si>
  <si>
    <t>安田　彩乃</t>
  </si>
  <si>
    <t>猪村　寧々</t>
  </si>
  <si>
    <t>川上　蓮歌</t>
  </si>
  <si>
    <t>安村　洋輝</t>
  </si>
  <si>
    <t>けいさんぎのう</t>
  </si>
  <si>
    <t>樫原　陸翔</t>
  </si>
  <si>
    <t>髙木悠之介</t>
  </si>
  <si>
    <t>金森　双葉</t>
  </si>
  <si>
    <t>丸山　希和</t>
  </si>
  <si>
    <t>髙嶋　　優</t>
  </si>
  <si>
    <t>橋本　　倖</t>
  </si>
  <si>
    <t>山口　大翔</t>
  </si>
  <si>
    <t>舩津ひかり</t>
  </si>
  <si>
    <t>金森　四葉</t>
  </si>
  <si>
    <t>竹澤　祥加</t>
  </si>
  <si>
    <t>高倉佑一朗</t>
  </si>
  <si>
    <t>堀内　遥斗</t>
  </si>
  <si>
    <t>中村　一輝</t>
  </si>
  <si>
    <t>水野　翔允</t>
  </si>
  <si>
    <t>梅澤　康太</t>
  </si>
  <si>
    <t>伊藤　魁我</t>
  </si>
  <si>
    <t>塚見大吾郎</t>
  </si>
  <si>
    <t>佐藤　亜美</t>
  </si>
  <si>
    <t>堀内　駿吾</t>
  </si>
  <si>
    <t>片山　　和</t>
  </si>
  <si>
    <t>髙嶋　　駿</t>
  </si>
  <si>
    <t>くらや暗算スクール</t>
  </si>
  <si>
    <t>渡辺　圭悟</t>
  </si>
  <si>
    <t>窪　　奏一</t>
  </si>
  <si>
    <t>大沢　一真</t>
  </si>
  <si>
    <t>松井　実莉</t>
  </si>
  <si>
    <t>牧野明日奏</t>
  </si>
  <si>
    <t>諏訪　壮真</t>
  </si>
  <si>
    <t>床井涼太郎</t>
  </si>
  <si>
    <t>宮﨑順之介</t>
  </si>
  <si>
    <t>田中　翔希</t>
  </si>
  <si>
    <t>諏訪　陸人</t>
  </si>
  <si>
    <t>徳本　和奏</t>
  </si>
  <si>
    <t>佐々木郁翔</t>
  </si>
  <si>
    <t>小倉珠算学院</t>
  </si>
  <si>
    <t>深谷　柚衣</t>
  </si>
  <si>
    <t>佐藤　華梛</t>
  </si>
  <si>
    <t>佐藤　迦桜</t>
  </si>
  <si>
    <t>そろばんスクエア</t>
  </si>
  <si>
    <t>髙木梨々華</t>
  </si>
  <si>
    <t>青木　瑛斗</t>
  </si>
  <si>
    <t>日置　　佑</t>
  </si>
  <si>
    <t>大嶋　星七</t>
  </si>
  <si>
    <t>荒川菜々子</t>
  </si>
  <si>
    <t>堀江祐果里</t>
  </si>
  <si>
    <t>中川　聖菜</t>
  </si>
  <si>
    <t>勝田　結衣</t>
  </si>
  <si>
    <t>青木　快斗</t>
  </si>
  <si>
    <t>堀　　悠真</t>
  </si>
  <si>
    <t>髙木萌々夏</t>
  </si>
  <si>
    <t>髙木　　唯</t>
  </si>
  <si>
    <t>荒川　壮真</t>
  </si>
  <si>
    <t>日置　　唯</t>
  </si>
  <si>
    <t>西山　友菜</t>
  </si>
  <si>
    <t>川村　理都</t>
  </si>
  <si>
    <t>土田　美咲</t>
  </si>
  <si>
    <t>うさぎそろばんスクール</t>
  </si>
  <si>
    <t>滝沢　夏歩</t>
  </si>
  <si>
    <t>柳川　　凜</t>
  </si>
  <si>
    <t>堀田　遼太</t>
  </si>
  <si>
    <t>西村　朋華</t>
  </si>
  <si>
    <t>渋木　海我</t>
  </si>
  <si>
    <t>堀田明寿花</t>
  </si>
  <si>
    <t>SHIMIZUそろばん</t>
  </si>
  <si>
    <t>中嶋　　雫</t>
  </si>
  <si>
    <t>茂木はな乃</t>
  </si>
  <si>
    <t>髙野凛々花</t>
  </si>
  <si>
    <t>髙田くるみ</t>
  </si>
  <si>
    <t>茂木ひなの</t>
  </si>
  <si>
    <t>備前島理菜</t>
  </si>
  <si>
    <t>霜田　稟心</t>
  </si>
  <si>
    <t>関根瑠璃果</t>
  </si>
  <si>
    <t>倉上　桃華</t>
  </si>
  <si>
    <t>髙野杏里咲</t>
  </si>
  <si>
    <t>川島　雄聖</t>
  </si>
  <si>
    <t>珠算・珠算式あんざん普及会アバカス・スクール</t>
  </si>
  <si>
    <t>渡邊　璃音</t>
  </si>
  <si>
    <t>小林　采未</t>
  </si>
  <si>
    <t>多田　光孝</t>
  </si>
  <si>
    <t>栗原　良介</t>
  </si>
  <si>
    <t>東北珠算塾</t>
  </si>
  <si>
    <t>沼辺　彩芭</t>
  </si>
  <si>
    <t>長久保佑夕貴</t>
  </si>
  <si>
    <t>蛯沢日菜乃</t>
  </si>
  <si>
    <t>下田　結月</t>
  </si>
  <si>
    <t>沢居　悠希</t>
  </si>
  <si>
    <t>吹越　優衣</t>
  </si>
  <si>
    <t>沢居　美優</t>
  </si>
  <si>
    <t>三沢珠算塾</t>
  </si>
  <si>
    <t>斎藤　　俊</t>
  </si>
  <si>
    <t>松岡　有里</t>
  </si>
  <si>
    <t>斎藤　　快</t>
  </si>
  <si>
    <t>守谷　美結</t>
  </si>
  <si>
    <t>鳥谷部莉央</t>
  </si>
  <si>
    <t>赤塚　桜菜</t>
  </si>
  <si>
    <t>守谷　莉暖</t>
  </si>
  <si>
    <t>坂澤　里優</t>
  </si>
  <si>
    <t>沼山　大斗</t>
  </si>
  <si>
    <t>加藤　雄大</t>
  </si>
  <si>
    <t>名古屋市役所</t>
  </si>
  <si>
    <t>廣沢　　毅</t>
  </si>
  <si>
    <t>江古田速算学院</t>
  </si>
  <si>
    <t>高橋　こな</t>
  </si>
  <si>
    <t>西場麟太朗</t>
  </si>
  <si>
    <t>吉野　友菜</t>
  </si>
  <si>
    <t>高林　君宇</t>
  </si>
  <si>
    <t>渡辺　正人</t>
  </si>
  <si>
    <t>小林　愛実</t>
  </si>
  <si>
    <t>髙山　瑞貴</t>
  </si>
  <si>
    <t>金井亜耶花</t>
  </si>
  <si>
    <t>松原　　楓</t>
  </si>
  <si>
    <t>松本　　奏</t>
  </si>
  <si>
    <t>佐野　創梧</t>
  </si>
  <si>
    <t>吉野隼太郎</t>
  </si>
  <si>
    <t>中沢珠算教室</t>
  </si>
  <si>
    <t>中沢　仁美</t>
  </si>
  <si>
    <t>しま暗算そろばん教室</t>
  </si>
  <si>
    <t>今井　滋丸</t>
  </si>
  <si>
    <t>二階堂剛匡</t>
  </si>
  <si>
    <t>鈴木　優人</t>
  </si>
  <si>
    <t>大西　晴輝</t>
  </si>
  <si>
    <t>市川珠算教室</t>
  </si>
  <si>
    <t>村松　由菜</t>
  </si>
  <si>
    <t>小林　未奈</t>
  </si>
  <si>
    <t>松井　一真</t>
  </si>
  <si>
    <t>珠算教室アルファ・スクール</t>
  </si>
  <si>
    <t>山本　詞子</t>
  </si>
  <si>
    <t>大森そろばん教室</t>
  </si>
  <si>
    <t>大沼　春輝</t>
  </si>
  <si>
    <t>永山　　岳</t>
  </si>
  <si>
    <t>坂井　敬伍</t>
  </si>
  <si>
    <t>大沼　奏太</t>
  </si>
  <si>
    <t>髙野倉善仁</t>
  </si>
  <si>
    <t>風間　優月</t>
  </si>
  <si>
    <t>植田　史也</t>
  </si>
  <si>
    <t>西野　　伶</t>
  </si>
  <si>
    <t>永山　穣理</t>
  </si>
  <si>
    <t>大木　尭也</t>
  </si>
  <si>
    <t>植田　壱哉</t>
  </si>
  <si>
    <t>羽咋珠算学習道場</t>
  </si>
  <si>
    <t>竹田　千笑</t>
  </si>
  <si>
    <t>中西　一陽</t>
  </si>
  <si>
    <t>櫻井　結子</t>
  </si>
  <si>
    <t>西出　昊聖</t>
  </si>
  <si>
    <t>竹川　結月</t>
  </si>
  <si>
    <t>松田　充希</t>
  </si>
  <si>
    <t>磯見さくら</t>
  </si>
  <si>
    <t>酒井　政佳</t>
  </si>
  <si>
    <t>酒井　暖佳</t>
  </si>
  <si>
    <t>高下　佑里</t>
  </si>
  <si>
    <t>西京都学院</t>
  </si>
  <si>
    <t>磯貝　勇誠</t>
  </si>
  <si>
    <t>大平　　優</t>
  </si>
  <si>
    <t>三原　智輝</t>
  </si>
  <si>
    <t>柴田珠算教室</t>
  </si>
  <si>
    <t>竹内　　舞</t>
  </si>
  <si>
    <t>井上　咲希</t>
  </si>
  <si>
    <t>山添　舞弥</t>
  </si>
  <si>
    <t>小野　真由</t>
  </si>
  <si>
    <t>望月　海琴</t>
  </si>
  <si>
    <t>竹内　斗和</t>
  </si>
  <si>
    <t>水田　望心</t>
  </si>
  <si>
    <t>永野こはる</t>
  </si>
  <si>
    <t>竹内　　凛</t>
  </si>
  <si>
    <t>そろばんプラス</t>
  </si>
  <si>
    <t>伊藤　千晴</t>
  </si>
  <si>
    <t>伊藤　瑞輝</t>
  </si>
  <si>
    <t>曾　　信玄</t>
  </si>
  <si>
    <t>山岸　優斗</t>
  </si>
  <si>
    <t>矢部　颯人</t>
  </si>
  <si>
    <t>熊谷維太朗</t>
  </si>
  <si>
    <t>橘内　　隼</t>
  </si>
  <si>
    <t>矢吹　春菜</t>
  </si>
  <si>
    <t>矢部ひかり</t>
  </si>
  <si>
    <t>佐久間寧矩</t>
  </si>
  <si>
    <t>吉田　　楓</t>
  </si>
  <si>
    <t>矢吹　佑人</t>
  </si>
  <si>
    <t>駒沢そろばんスクール</t>
  </si>
  <si>
    <t>前田　陸斗</t>
  </si>
  <si>
    <t>宮本暗算研究塾Max</t>
  </si>
  <si>
    <t>室　　怜愛</t>
  </si>
  <si>
    <t>高木　彩良</t>
  </si>
  <si>
    <t>白石　さわ</t>
  </si>
  <si>
    <t>髙木　翔生</t>
  </si>
  <si>
    <t>湯浅　理楽</t>
  </si>
  <si>
    <t>保立織穂実</t>
  </si>
  <si>
    <t>葛岡　知桜</t>
  </si>
  <si>
    <t>志村　瑠音</t>
  </si>
  <si>
    <t>横山　彩乃</t>
  </si>
  <si>
    <t>野口　芽以</t>
  </si>
  <si>
    <t>保立希乃心</t>
  </si>
  <si>
    <t>山田　芽依</t>
  </si>
  <si>
    <t>永嶋　千愛</t>
  </si>
  <si>
    <t>風間　桜和</t>
  </si>
  <si>
    <t>津田　雪帆</t>
  </si>
  <si>
    <t>石田よつ葉</t>
  </si>
  <si>
    <t>山口健太郎</t>
  </si>
  <si>
    <t>松田　　隼</t>
  </si>
  <si>
    <t>栗田　優心</t>
  </si>
  <si>
    <t>高木　瑛杜</t>
  </si>
  <si>
    <t>安藤　　舜</t>
  </si>
  <si>
    <t>横山　潤也</t>
  </si>
  <si>
    <t>唐松　慶旗</t>
  </si>
  <si>
    <t>渋谷ありす</t>
  </si>
  <si>
    <t>平泉　直貴</t>
  </si>
  <si>
    <t>志村　百音</t>
  </si>
  <si>
    <t>小田　純子</t>
  </si>
  <si>
    <t>小田航太郎</t>
  </si>
  <si>
    <t>今田　　好</t>
  </si>
  <si>
    <t>永嶋　恵護</t>
  </si>
  <si>
    <t>宮本理香子</t>
  </si>
  <si>
    <t>土屋　美帆</t>
  </si>
  <si>
    <t>内田　光咲</t>
  </si>
  <si>
    <t>賀来　春希</t>
  </si>
  <si>
    <t>横川　愛夢</t>
  </si>
  <si>
    <t>藤岡　珠令</t>
  </si>
  <si>
    <t>阿部　水樹</t>
  </si>
  <si>
    <t>松本　大聖</t>
  </si>
  <si>
    <t>安松あゆみ</t>
  </si>
  <si>
    <t>宮本恵理子</t>
  </si>
  <si>
    <t>そろばん塾ピコ</t>
  </si>
  <si>
    <t>平山　大雅</t>
  </si>
  <si>
    <t>佐藤　　紗</t>
  </si>
  <si>
    <t>池　　慶人</t>
  </si>
  <si>
    <t>こうやそろばん教室</t>
  </si>
  <si>
    <t>高橋　宥成</t>
  </si>
  <si>
    <t>若槻　華永</t>
  </si>
  <si>
    <t>浅野　杜和</t>
  </si>
  <si>
    <t>鈴木　啓翔</t>
  </si>
  <si>
    <t>有田　百花</t>
  </si>
  <si>
    <t>坪田　優空</t>
  </si>
  <si>
    <t>髙野　優陽</t>
  </si>
  <si>
    <t>本間　咲結</t>
  </si>
  <si>
    <t>高橋　杏実</t>
  </si>
  <si>
    <t>川瀬　楓華</t>
  </si>
  <si>
    <t>若槻　瑛大</t>
  </si>
  <si>
    <t>Countspace</t>
  </si>
  <si>
    <t>信清　陽菜</t>
  </si>
  <si>
    <t>奥村　紗菜</t>
  </si>
  <si>
    <t>杵渕　深咲</t>
  </si>
  <si>
    <t>青木　梨那</t>
  </si>
  <si>
    <t>山田小百合</t>
  </si>
  <si>
    <t>山田　花音</t>
  </si>
  <si>
    <t>佐藤　千晴</t>
  </si>
  <si>
    <t>かわはらそろばん教室</t>
  </si>
  <si>
    <t>長谷田侑士</t>
  </si>
  <si>
    <t>石崎　功大</t>
  </si>
  <si>
    <t>野田　瑛心</t>
  </si>
  <si>
    <t>高野りおん</t>
  </si>
  <si>
    <t>樫野　蓮弥</t>
  </si>
  <si>
    <t>藤田　昂芽</t>
  </si>
  <si>
    <t>割澤くるみ</t>
  </si>
  <si>
    <t>吉田　美緒</t>
  </si>
  <si>
    <t>福田　愛華</t>
  </si>
  <si>
    <t>水原　風花</t>
  </si>
  <si>
    <t>山本　音寧</t>
  </si>
  <si>
    <t>藤田　晃輔</t>
  </si>
  <si>
    <t>中条そろばんあんざん教室</t>
  </si>
  <si>
    <t>加藤　洋樹</t>
  </si>
  <si>
    <t>西村　俊亮</t>
  </si>
  <si>
    <t>青山そろばん教室</t>
  </si>
  <si>
    <t>遠山　　旬</t>
  </si>
  <si>
    <t>松倉　由依</t>
  </si>
  <si>
    <t>越後　　碧</t>
  </si>
  <si>
    <t>南　　咲妃</t>
  </si>
  <si>
    <t>秋田あんざんアカデミー</t>
  </si>
  <si>
    <t>佐藤　家成</t>
  </si>
  <si>
    <t>降矢　才馳</t>
  </si>
  <si>
    <t>鈴木　雅悠</t>
  </si>
  <si>
    <t>佐々木真生</t>
  </si>
  <si>
    <t>進藤　雅峻</t>
  </si>
  <si>
    <t>塚本そよか</t>
  </si>
  <si>
    <t>長岐莉衣奈</t>
  </si>
  <si>
    <t>加賀谷萌々香</t>
  </si>
  <si>
    <t>川原田　樹</t>
  </si>
  <si>
    <t>高山　　皐</t>
  </si>
  <si>
    <t>大信田宝来</t>
  </si>
  <si>
    <t>鈴木　愛菜</t>
  </si>
  <si>
    <t>照井　　楓</t>
  </si>
  <si>
    <t>降矢　晴愛</t>
  </si>
  <si>
    <t>石戸珠算学園</t>
  </si>
  <si>
    <t>辻　陽花梨</t>
  </si>
  <si>
    <t>大川由季乃</t>
  </si>
  <si>
    <t>寺田 眞帆</t>
  </si>
  <si>
    <t>森岡　　優</t>
  </si>
  <si>
    <t>大田　結愛</t>
  </si>
  <si>
    <t>島貫　夏帆</t>
  </si>
  <si>
    <t>村上　佑奈</t>
  </si>
  <si>
    <t>白田　優大</t>
  </si>
  <si>
    <t>木村　花凛</t>
  </si>
  <si>
    <t>鷹取　優月</t>
  </si>
  <si>
    <t>徳島　未莉</t>
  </si>
  <si>
    <t>宮﨑　愛弓</t>
  </si>
  <si>
    <t>寺田 健仁</t>
  </si>
  <si>
    <t>土井　美琴</t>
  </si>
  <si>
    <t>川村　真生</t>
  </si>
  <si>
    <t>相川　美緒</t>
  </si>
  <si>
    <t>丸山　想太</t>
  </si>
  <si>
    <t>土井　靖智</t>
  </si>
  <si>
    <t>村上　絢音</t>
  </si>
  <si>
    <t>白　　知勛</t>
  </si>
  <si>
    <t>奥出　実優</t>
  </si>
  <si>
    <t>藤原　咲楽</t>
  </si>
  <si>
    <t>大野　祐奈</t>
  </si>
  <si>
    <t>鞘木　　葵</t>
  </si>
  <si>
    <t>秋井　美南</t>
  </si>
  <si>
    <t>井上　　栞</t>
  </si>
  <si>
    <t>伊藤　　暖</t>
  </si>
  <si>
    <t>荻　　翔平</t>
  </si>
  <si>
    <t>小林　梨愛</t>
  </si>
  <si>
    <t>清水　晴道</t>
  </si>
  <si>
    <t>椎井　理恩</t>
  </si>
  <si>
    <t>油橋　航貴</t>
  </si>
  <si>
    <t>柏原　希海</t>
  </si>
  <si>
    <t>浦垣　　瞭</t>
  </si>
  <si>
    <t>比嘉　正裕</t>
  </si>
  <si>
    <t>岡田　広大</t>
  </si>
  <si>
    <t>下井 悠照</t>
  </si>
  <si>
    <t>鈴木　　匠</t>
  </si>
  <si>
    <t>井原来留美</t>
  </si>
  <si>
    <t>村杉　　翼</t>
  </si>
  <si>
    <t>熊谷　汐恩</t>
  </si>
  <si>
    <t>﨑間　康皓</t>
  </si>
  <si>
    <t>大野　哲弥</t>
  </si>
  <si>
    <t>浜田　隼冴</t>
  </si>
  <si>
    <t>比嘉　直人</t>
  </si>
  <si>
    <t>山本　結菜</t>
  </si>
  <si>
    <t>宮城珠算学校</t>
  </si>
  <si>
    <t>大野こはる子</t>
  </si>
  <si>
    <t>石塚　　樹</t>
  </si>
  <si>
    <t>石塚　楓哉</t>
  </si>
  <si>
    <t>大城　蓮香</t>
  </si>
  <si>
    <t>石塚日向希</t>
  </si>
  <si>
    <t>新垣　結菜</t>
  </si>
  <si>
    <t>坂本　　盟</t>
  </si>
  <si>
    <t>森　　心希</t>
  </si>
  <si>
    <t>宮城千恵利</t>
  </si>
  <si>
    <t>森　　蒼依</t>
  </si>
  <si>
    <t>宮城　珠礼</t>
  </si>
  <si>
    <t>時任純太郎</t>
  </si>
  <si>
    <t>森　　啓夢</t>
  </si>
  <si>
    <t>森　　淑史</t>
  </si>
  <si>
    <t>あわせそろばん教室</t>
  </si>
  <si>
    <t>名城　嗣祈</t>
  </si>
  <si>
    <t>名城　嗣龍</t>
  </si>
  <si>
    <t>翁長　千子</t>
  </si>
  <si>
    <t>山田　雅明</t>
  </si>
  <si>
    <t>棚原　愛琉</t>
  </si>
  <si>
    <t>翁長　幸輝</t>
  </si>
  <si>
    <t>森川　廉也</t>
  </si>
  <si>
    <t>宇良　宗祐</t>
  </si>
  <si>
    <t>F0</t>
    <phoneticPr fontId="1"/>
  </si>
  <si>
    <t>伊佐　愛慈</t>
  </si>
  <si>
    <t>神里　真央</t>
  </si>
  <si>
    <t>並河　知沙</t>
  </si>
  <si>
    <t>安里颯太郎</t>
  </si>
  <si>
    <t>與那嶺歩季</t>
  </si>
  <si>
    <t>屋田　磨秀</t>
  </si>
  <si>
    <t>翁長　小恋</t>
  </si>
  <si>
    <t>伊佐　愛授</t>
  </si>
  <si>
    <t>岸本　小梅</t>
  </si>
  <si>
    <t>安里彩亜羅</t>
  </si>
  <si>
    <t>安里　百音</t>
  </si>
  <si>
    <t>根保　有里</t>
  </si>
  <si>
    <t>浜川　美憂</t>
  </si>
  <si>
    <t>島袋羽亜菜</t>
  </si>
  <si>
    <t>高江洲夢月</t>
  </si>
  <si>
    <t>並里　惺桜</t>
  </si>
  <si>
    <t>新垣　花佳</t>
  </si>
  <si>
    <t>牧野珠算研究塾</t>
  </si>
  <si>
    <t>樋口　航介</t>
  </si>
  <si>
    <t>佐々木紅彩</t>
  </si>
  <si>
    <t>坂本千恵実</t>
  </si>
  <si>
    <t>池村　心春</t>
  </si>
  <si>
    <t>桐山　　心</t>
  </si>
  <si>
    <t>堤　　叶帆</t>
  </si>
  <si>
    <t>大友　絢斗</t>
  </si>
  <si>
    <t>朝日　奏多</t>
  </si>
  <si>
    <t>サンラクそろばんスクール</t>
  </si>
  <si>
    <t>原子　弘務</t>
  </si>
  <si>
    <t>原子　雄成</t>
  </si>
  <si>
    <t>石井　結彩</t>
  </si>
  <si>
    <t>村上　莉菜</t>
  </si>
  <si>
    <t>御子柴樹里</t>
  </si>
  <si>
    <t>石井　聖也</t>
  </si>
  <si>
    <t>須山　　悠</t>
  </si>
  <si>
    <t>萩塚萌々子</t>
  </si>
  <si>
    <t>山内　茉琴</t>
  </si>
  <si>
    <t>後藤　心春</t>
  </si>
  <si>
    <t>門野　拓実</t>
  </si>
  <si>
    <t>黒岩　乃瑛</t>
  </si>
  <si>
    <t>矢倉　謙介</t>
  </si>
  <si>
    <t>渡　くるみ</t>
  </si>
  <si>
    <t>菊地　瑠羽</t>
  </si>
  <si>
    <t>水落　大智</t>
  </si>
  <si>
    <t>御子柴　凛</t>
  </si>
  <si>
    <t>水野　忠尭</t>
  </si>
  <si>
    <t>川口　乃々</t>
  </si>
  <si>
    <t>菊地　羽那</t>
  </si>
  <si>
    <t>金子　紗也</t>
  </si>
  <si>
    <t>竹前　有途</t>
  </si>
  <si>
    <t>丸橋　妃夏</t>
  </si>
  <si>
    <t>廣島　梨央</t>
  </si>
  <si>
    <t>岩垂　紗希</t>
  </si>
  <si>
    <t>森山さより</t>
  </si>
  <si>
    <t>許沢　柚衣</t>
  </si>
  <si>
    <t>塚本　敬澄</t>
  </si>
  <si>
    <t>松本　輝海</t>
  </si>
  <si>
    <t>松本　凜海</t>
  </si>
  <si>
    <t>遊亀珠算学校</t>
  </si>
  <si>
    <t>松澤　実咲</t>
  </si>
  <si>
    <t>久保田裕葵</t>
  </si>
  <si>
    <t>矢ヶ崎泰河</t>
  </si>
  <si>
    <t>望月　萌花</t>
  </si>
  <si>
    <t>古屋　陽梨</t>
  </si>
  <si>
    <t>井上　晴陽</t>
  </si>
  <si>
    <t>実そろばん教室</t>
  </si>
  <si>
    <t>小山　千華</t>
  </si>
  <si>
    <t>榎本　理人</t>
  </si>
  <si>
    <t>米山　朔矢</t>
  </si>
  <si>
    <t>長谷川こころ</t>
  </si>
  <si>
    <t>シュルツ隼人</t>
  </si>
  <si>
    <t>シュルツ建斗</t>
  </si>
  <si>
    <t>榎本　美祐</t>
  </si>
  <si>
    <t>能田　凌仁</t>
  </si>
  <si>
    <t>松﨑　惠大</t>
  </si>
  <si>
    <t>杉本　直継</t>
  </si>
  <si>
    <t>山内　紬意</t>
  </si>
  <si>
    <t>松﨑　創大</t>
  </si>
  <si>
    <t>松﨑　結大</t>
  </si>
  <si>
    <t>山内　悠渡</t>
  </si>
  <si>
    <t>小野　夏怜</t>
  </si>
  <si>
    <t>木谷綜合学園</t>
  </si>
  <si>
    <t>澁谷　泰我</t>
  </si>
  <si>
    <t>澁谷　皇河</t>
  </si>
  <si>
    <t>穴蔵百合愛</t>
  </si>
  <si>
    <t>森野　友菜</t>
  </si>
  <si>
    <t>井澤　颯太</t>
  </si>
  <si>
    <t>西東　歩生</t>
  </si>
  <si>
    <t>山下稟一寅</t>
  </si>
  <si>
    <t>市崎　遥都</t>
  </si>
  <si>
    <t>盛田慎之助</t>
  </si>
  <si>
    <t>鈴森　美優</t>
  </si>
  <si>
    <t>元秋　　篤</t>
  </si>
  <si>
    <t>湊　　　徠</t>
  </si>
  <si>
    <t>窪田　蒼亮</t>
  </si>
  <si>
    <t>髙井　大和</t>
  </si>
  <si>
    <t>堀内　心愛</t>
  </si>
  <si>
    <t>西山　漣哉</t>
  </si>
  <si>
    <t>補永　隼矢</t>
  </si>
  <si>
    <t>坂野　公紀</t>
  </si>
  <si>
    <t>松田　理央</t>
  </si>
  <si>
    <t>田辺真裕子</t>
  </si>
  <si>
    <t>和田　　健</t>
  </si>
  <si>
    <t>井上　莉里</t>
  </si>
  <si>
    <t>藤原　武士</t>
  </si>
  <si>
    <t>大１</t>
    <rPh sb="0" eb="1">
      <t>ダイ</t>
    </rPh>
    <phoneticPr fontId="1"/>
  </si>
  <si>
    <t>福田　美有</t>
  </si>
  <si>
    <t>大３</t>
    <rPh sb="0" eb="1">
      <t>ダイ</t>
    </rPh>
    <phoneticPr fontId="1"/>
  </si>
  <si>
    <t>埴生　智洋</t>
  </si>
  <si>
    <t>宮崎　翔平</t>
  </si>
  <si>
    <t>札幌そろばんファクトリー</t>
  </si>
  <si>
    <t>若松　尚弘</t>
  </si>
  <si>
    <t>計良　彩水</t>
  </si>
  <si>
    <t>若松　　彩</t>
  </si>
  <si>
    <t>田中　優蘭</t>
  </si>
  <si>
    <t>柏　　和篤</t>
  </si>
  <si>
    <t>柳川　　遥</t>
  </si>
  <si>
    <t>山田　稔揮</t>
  </si>
  <si>
    <t>東海林佑哉</t>
  </si>
  <si>
    <t>笹森　海都</t>
  </si>
  <si>
    <t>高山　比呂</t>
  </si>
  <si>
    <t>永井　悠聖</t>
  </si>
  <si>
    <t>山田　洸揮</t>
  </si>
  <si>
    <t>髙橋　奏人</t>
  </si>
  <si>
    <t>薮中　彩良</t>
  </si>
  <si>
    <t>大塚　千秋</t>
  </si>
  <si>
    <t>遠藤あいな</t>
  </si>
  <si>
    <t>新倉　咲音</t>
  </si>
  <si>
    <t>品川莉里佳</t>
  </si>
  <si>
    <t>薮中　　逞</t>
  </si>
  <si>
    <t>永井　優衣</t>
  </si>
  <si>
    <t>若松　咲菜</t>
  </si>
  <si>
    <t>うきうきそろばん教室</t>
  </si>
  <si>
    <t>龍　晴太郎</t>
  </si>
  <si>
    <t>田村　涼香</t>
  </si>
  <si>
    <t>安則　沙絢</t>
  </si>
  <si>
    <t>馬場　雛乃</t>
  </si>
  <si>
    <t>馬場　美和</t>
  </si>
  <si>
    <t>原田　陽向</t>
  </si>
  <si>
    <t>原　　琴音</t>
  </si>
  <si>
    <t>原　　詩織</t>
  </si>
  <si>
    <t>江口　萌香</t>
  </si>
  <si>
    <t>青葉計算アカデミー</t>
  </si>
  <si>
    <t>宮﨑　史織</t>
  </si>
  <si>
    <t>大熊　　快</t>
  </si>
  <si>
    <t>宮﨑　愛菜</t>
  </si>
  <si>
    <t>浦野　真樹</t>
  </si>
  <si>
    <t>大熊　　伶</t>
  </si>
  <si>
    <t>森脇　想斗</t>
  </si>
  <si>
    <t>田中七菜子</t>
  </si>
  <si>
    <t>藤井　彩乃</t>
  </si>
  <si>
    <t>本間　愛実</t>
  </si>
  <si>
    <t>森脇　莉穂</t>
  </si>
  <si>
    <t>阪上　信護</t>
  </si>
  <si>
    <t>篠原　多実</t>
  </si>
  <si>
    <t>毛利　颯介</t>
  </si>
  <si>
    <t>石井　彩良</t>
  </si>
  <si>
    <t>毛利　唯花</t>
  </si>
  <si>
    <t>大関　一誠</t>
  </si>
  <si>
    <t>屋比久珠算塾</t>
  </si>
  <si>
    <t>仲村くりあ</t>
  </si>
  <si>
    <t>山入端かなこ</t>
  </si>
  <si>
    <t>照屋　圭右</t>
  </si>
  <si>
    <t>山内　美怜</t>
  </si>
  <si>
    <t>嶋　菜々美</t>
  </si>
  <si>
    <t>山里　姫愛</t>
  </si>
  <si>
    <t>照屋　太晴</t>
  </si>
  <si>
    <t>小黒珠算教室</t>
  </si>
  <si>
    <t>春日　大知</t>
  </si>
  <si>
    <t>小黒　香弥</t>
  </si>
  <si>
    <t>河上　彩理</t>
  </si>
  <si>
    <t>青木悠二郎</t>
  </si>
  <si>
    <t>小島　蒼生</t>
  </si>
  <si>
    <t>小黒　太一</t>
  </si>
  <si>
    <t>松岡　千紘</t>
  </si>
  <si>
    <t>小林　潤平</t>
  </si>
  <si>
    <t>松田　祐奈</t>
  </si>
  <si>
    <t>椋本珠算学校</t>
  </si>
  <si>
    <t>平澤　舞彩</t>
  </si>
  <si>
    <t>紀平眞心香</t>
  </si>
  <si>
    <t>新井　里朋</t>
  </si>
  <si>
    <t>竹尾　俐皇</t>
  </si>
  <si>
    <t>中村　心海</t>
  </si>
  <si>
    <t>久保　　薫</t>
  </si>
  <si>
    <t>山嵜　瑚夏</t>
  </si>
  <si>
    <t>別所　采奈</t>
  </si>
  <si>
    <t>新井　佑芽</t>
  </si>
  <si>
    <t>国分　萌桃</t>
  </si>
  <si>
    <t>出江理紗子</t>
  </si>
  <si>
    <t>栗山　偉生</t>
  </si>
  <si>
    <t>近藤　美友</t>
  </si>
  <si>
    <t>小川みずほ</t>
  </si>
  <si>
    <t>谷口　心晴</t>
  </si>
  <si>
    <t>小川ひかり</t>
  </si>
  <si>
    <t>国分　理紗</t>
  </si>
  <si>
    <t>谷口　葵衣</t>
  </si>
  <si>
    <t>津谷美由紀</t>
  </si>
  <si>
    <t>杵川日向雅</t>
  </si>
  <si>
    <t>平澤　理輝</t>
  </si>
  <si>
    <t>金子珠算塾</t>
  </si>
  <si>
    <t>申　　悠宏</t>
  </si>
  <si>
    <t>申　　艶靖</t>
  </si>
  <si>
    <t>林　　大翔</t>
  </si>
  <si>
    <t>岡田　佳連</t>
  </si>
  <si>
    <t>北村　瑠菜</t>
  </si>
  <si>
    <t>金子　優希</t>
  </si>
  <si>
    <t>そろばんキッズ</t>
  </si>
  <si>
    <t>波多腰海斗</t>
  </si>
  <si>
    <t>大西　李和</t>
  </si>
  <si>
    <t>奈良　胡春</t>
  </si>
  <si>
    <t>堀内　美来</t>
  </si>
  <si>
    <t>勝山　もも</t>
  </si>
  <si>
    <t>黒田　紗菜</t>
  </si>
  <si>
    <t>奥原　秀人</t>
  </si>
  <si>
    <t>波多腰美海</t>
  </si>
  <si>
    <t>奈良　朋果</t>
  </si>
  <si>
    <t>奈良　実咲</t>
  </si>
  <si>
    <t>岩出そろばんアカデミー</t>
  </si>
  <si>
    <t>福崎　智悠</t>
  </si>
  <si>
    <t>本田　陽紀</t>
  </si>
  <si>
    <t>石川塾</t>
  </si>
  <si>
    <t>伊藤　悠真</t>
  </si>
  <si>
    <t>大塚　孔貴</t>
  </si>
  <si>
    <t>木口　間尋</t>
  </si>
  <si>
    <t>知念　大悟</t>
  </si>
  <si>
    <t>弘中　佑和</t>
  </si>
  <si>
    <t>小川珠算計理塾</t>
  </si>
  <si>
    <t>小沼　美月</t>
  </si>
  <si>
    <t>林　　苺花</t>
  </si>
  <si>
    <t>菅谷　拓利</t>
  </si>
  <si>
    <t>小山　　迅</t>
  </si>
  <si>
    <t>東　　鷹玖</t>
  </si>
  <si>
    <t>青木　康成</t>
  </si>
  <si>
    <t>樫村　英憲</t>
  </si>
  <si>
    <t>内桶　茉生</t>
  </si>
  <si>
    <t>戸塚　　葵</t>
  </si>
  <si>
    <t>幡谷　友希</t>
  </si>
  <si>
    <t>星　　泉希</t>
  </si>
  <si>
    <t>上田　あい</t>
  </si>
  <si>
    <t>菅谷　莉央</t>
  </si>
  <si>
    <t>小沼　大地</t>
  </si>
  <si>
    <t>橋本　光平</t>
  </si>
  <si>
    <t>山下由衣菜</t>
  </si>
  <si>
    <t>植村珠算塾</t>
  </si>
  <si>
    <t>小池　拓郎</t>
  </si>
  <si>
    <t>植村　太郎</t>
  </si>
  <si>
    <t>小田　悠生</t>
  </si>
  <si>
    <t>長谷川颯一</t>
  </si>
  <si>
    <t>石高　一樹</t>
  </si>
  <si>
    <t>本間　徠羽</t>
  </si>
  <si>
    <t>植村　多聞</t>
  </si>
  <si>
    <t>塚野　心結</t>
  </si>
  <si>
    <t>本間　楠芭</t>
  </si>
  <si>
    <t>塚野　愛彩</t>
  </si>
  <si>
    <t>植村　若菜</t>
  </si>
  <si>
    <t>文部科学省</t>
  </si>
  <si>
    <t>阿久根誠司</t>
  </si>
  <si>
    <t>神林そろあん教室</t>
  </si>
  <si>
    <t>寺田　　華</t>
  </si>
  <si>
    <t>曽田　　舜</t>
  </si>
  <si>
    <t>原　　碧駿</t>
  </si>
  <si>
    <t>西山　眞子</t>
  </si>
  <si>
    <t>片吉真都莉</t>
  </si>
  <si>
    <t>伊藤　有希</t>
  </si>
  <si>
    <t>藤原さくら</t>
  </si>
  <si>
    <t>中山知佳穂</t>
  </si>
  <si>
    <t>成瀬　瑠莉</t>
  </si>
  <si>
    <t>牧田　和華</t>
  </si>
  <si>
    <t>青野　彩夏</t>
  </si>
  <si>
    <t>菊地　　修</t>
  </si>
  <si>
    <t>成瀬　理加</t>
  </si>
  <si>
    <t>原　　秀夫</t>
  </si>
  <si>
    <t>そろばんゼミナールＵＮＯ</t>
  </si>
  <si>
    <t>古川　開都</t>
  </si>
  <si>
    <t>志水冴太朗</t>
  </si>
  <si>
    <t>関谷　悠斗</t>
  </si>
  <si>
    <t>福島　子温</t>
  </si>
  <si>
    <t>藤田　清虎</t>
  </si>
  <si>
    <t>小窪　　旬</t>
  </si>
  <si>
    <t>児玉　　初</t>
  </si>
  <si>
    <t>荒巻　日向</t>
  </si>
  <si>
    <t>藤原　美鈴</t>
  </si>
  <si>
    <t>牧野　　奨</t>
  </si>
  <si>
    <t>淡路ことり</t>
  </si>
  <si>
    <t>川瀬　梨香</t>
  </si>
  <si>
    <t>菅野まりあ</t>
  </si>
  <si>
    <t>安田　羽澄</t>
  </si>
  <si>
    <t>関谷　愛佳</t>
  </si>
  <si>
    <t>田島　槇人</t>
  </si>
  <si>
    <t>佐藤　桃香</t>
  </si>
  <si>
    <t>谷　　将吾</t>
  </si>
  <si>
    <t>小窪　　諒</t>
  </si>
  <si>
    <t>木村　　凌</t>
  </si>
  <si>
    <t>星の郷総合教室</t>
  </si>
  <si>
    <t>金本　三夢</t>
  </si>
  <si>
    <t>金本　大夢</t>
  </si>
  <si>
    <t>金本　愛夢</t>
  </si>
  <si>
    <t>岩成　　海</t>
  </si>
  <si>
    <t>山内　美空</t>
  </si>
  <si>
    <t>江口　尊琉</t>
  </si>
  <si>
    <t>下佐珠算塾</t>
  </si>
  <si>
    <t>兼松　優衣</t>
  </si>
  <si>
    <t>田中　歩斗</t>
  </si>
  <si>
    <t>深堀　結太</t>
  </si>
  <si>
    <t>小野　遥真</t>
  </si>
  <si>
    <t>木村真樹子</t>
  </si>
  <si>
    <t>田口　海翔</t>
  </si>
  <si>
    <t>島田　佳尚</t>
  </si>
  <si>
    <t>石井　怜奈</t>
  </si>
  <si>
    <t>中川　瑛太</t>
  </si>
  <si>
    <t>眞木　絢葉</t>
  </si>
  <si>
    <t>中澤　文葉</t>
  </si>
  <si>
    <t>平岡　桜之</t>
  </si>
  <si>
    <t>齋藤　青良</t>
  </si>
  <si>
    <t>渡慶次賀就</t>
  </si>
  <si>
    <t>武富　駿斗</t>
  </si>
  <si>
    <t>神山　賢司</t>
  </si>
  <si>
    <t>郡司　修平</t>
  </si>
  <si>
    <t>小野　雅貴</t>
  </si>
  <si>
    <t>関口　喜な</t>
  </si>
  <si>
    <t>相澤　壮真</t>
  </si>
  <si>
    <t>中條　琉偉</t>
  </si>
  <si>
    <t>有村　伊織</t>
  </si>
  <si>
    <t>海老沢花音</t>
  </si>
  <si>
    <t>西野　旬哉</t>
  </si>
  <si>
    <t>堀越　　晶</t>
  </si>
  <si>
    <t>小沢　脩馬</t>
  </si>
  <si>
    <t>加藤　和奏</t>
  </si>
  <si>
    <t>田口　優咲</t>
  </si>
  <si>
    <t>飯伏　美月</t>
  </si>
  <si>
    <t>福元　貴格</t>
  </si>
  <si>
    <t>幸野　　陸</t>
  </si>
  <si>
    <t>三善　瑚々</t>
  </si>
  <si>
    <t>神山航太郎</t>
  </si>
  <si>
    <t>石井　桃香</t>
  </si>
  <si>
    <t>長　　拓海</t>
  </si>
  <si>
    <t>鈴木　夢乃</t>
  </si>
  <si>
    <t>吉田　　葵</t>
  </si>
  <si>
    <t>杉田　悠真</t>
  </si>
  <si>
    <t>萩本恵巳佳</t>
  </si>
  <si>
    <t>久保田結花</t>
  </si>
  <si>
    <t>岡田　美海</t>
  </si>
  <si>
    <t>福原　圭真</t>
  </si>
  <si>
    <t>渡辺　篤人</t>
  </si>
  <si>
    <t>山本　理人</t>
  </si>
  <si>
    <t>住田　　翔</t>
  </si>
  <si>
    <t>木村　俊祐</t>
  </si>
  <si>
    <t>上川　翔平</t>
  </si>
  <si>
    <t>辻村　早穂</t>
  </si>
  <si>
    <t>栗原　愛茉</t>
  </si>
  <si>
    <t>恒川　昊輝</t>
  </si>
  <si>
    <t>後藤　誠道</t>
  </si>
  <si>
    <t>大森　充陽</t>
  </si>
  <si>
    <t>小玉菜々穂</t>
  </si>
  <si>
    <t>栗原　祥真</t>
  </si>
  <si>
    <t>深田　啓太</t>
  </si>
  <si>
    <t>望月壮史朗</t>
  </si>
  <si>
    <t>髙田　　錬</t>
  </si>
  <si>
    <t>林　　理央</t>
  </si>
  <si>
    <t>松髙　　蓮</t>
  </si>
  <si>
    <t>園田　柚子</t>
  </si>
  <si>
    <t>小原　愛菜</t>
  </si>
  <si>
    <t>赤澤　慶祐</t>
  </si>
  <si>
    <t>山本　吉崇</t>
  </si>
  <si>
    <t>髙子　智大</t>
  </si>
  <si>
    <t>内林　愛梨</t>
  </si>
  <si>
    <t>髙澤　結希</t>
  </si>
  <si>
    <t>林　　柑奈</t>
  </si>
  <si>
    <t>久保谷射士</t>
  </si>
  <si>
    <t>松村　瑠璃</t>
  </si>
  <si>
    <t>船越　美良</t>
  </si>
  <si>
    <t>本間　嵩大</t>
  </si>
  <si>
    <t>秋山結衣里</t>
  </si>
  <si>
    <t>数津　史生</t>
  </si>
  <si>
    <t>五味　朋花</t>
  </si>
  <si>
    <t>赤木　百恵</t>
  </si>
  <si>
    <t>中川　綾乃</t>
  </si>
  <si>
    <t>岩﨑　安里</t>
  </si>
  <si>
    <t>濵田　知花</t>
  </si>
  <si>
    <t>辻窪　凛音</t>
  </si>
  <si>
    <t>小原　陽菜</t>
  </si>
  <si>
    <t>齋藤　陽彩</t>
  </si>
  <si>
    <t>髙澤　結愛</t>
  </si>
  <si>
    <t>根本　麻希</t>
  </si>
  <si>
    <t>関口　玲な</t>
  </si>
  <si>
    <t>辻窪　玲音</t>
  </si>
  <si>
    <t>土屋　諒真</t>
  </si>
  <si>
    <t>水口　怜奈</t>
  </si>
  <si>
    <t>高橋　東子</t>
  </si>
  <si>
    <t>後藤智彩貴</t>
  </si>
  <si>
    <t>小野　紗月</t>
  </si>
  <si>
    <t>佐々木　快</t>
  </si>
  <si>
    <t>南野　結香</t>
  </si>
  <si>
    <t>原　　啓太</t>
  </si>
  <si>
    <t>高岡　里朱</t>
  </si>
  <si>
    <t>五味孝太郎</t>
  </si>
  <si>
    <t>石川　愛琉</t>
  </si>
  <si>
    <t>安　百合子</t>
  </si>
  <si>
    <t>萩本　侑里</t>
  </si>
  <si>
    <t>尾関　優菜</t>
  </si>
  <si>
    <t>逸見　春佳</t>
  </si>
  <si>
    <t>遠藤　友互</t>
  </si>
  <si>
    <t>弥谷　拓哉</t>
  </si>
  <si>
    <t>前島幸太郎</t>
  </si>
  <si>
    <t>五十嵐梨緒</t>
  </si>
  <si>
    <t>後藤　佳歩</t>
  </si>
  <si>
    <t>木下　優季</t>
  </si>
  <si>
    <t>青木　麻衣</t>
  </si>
  <si>
    <t>森　　一達</t>
  </si>
  <si>
    <t>先川　杏樹</t>
  </si>
  <si>
    <t>木村　らら</t>
  </si>
  <si>
    <t>久田　貴寛</t>
  </si>
  <si>
    <t>大石恵美子</t>
  </si>
  <si>
    <t>京都大学</t>
  </si>
  <si>
    <t>矢吹　大介</t>
  </si>
  <si>
    <t>宮本　丈裕</t>
  </si>
  <si>
    <t>０才</t>
    <rPh sb="1" eb="2">
      <t>サイ</t>
    </rPh>
    <phoneticPr fontId="1"/>
  </si>
  <si>
    <t>A</t>
    <phoneticPr fontId="1"/>
  </si>
  <si>
    <t>小学２年生以下の部</t>
    <rPh sb="0" eb="2">
      <t>ショウガク</t>
    </rPh>
    <rPh sb="3" eb="7">
      <t>ネンセイイカ</t>
    </rPh>
    <rPh sb="8" eb="9">
      <t>ブ</t>
    </rPh>
    <phoneticPr fontId="1"/>
  </si>
  <si>
    <t>１才</t>
    <rPh sb="1" eb="2">
      <t>サイ</t>
    </rPh>
    <phoneticPr fontId="1"/>
  </si>
  <si>
    <t>小学３・４年生の部</t>
    <rPh sb="0" eb="2">
      <t>ショウガク</t>
    </rPh>
    <rPh sb="5" eb="7">
      <t>ネンセイ</t>
    </rPh>
    <rPh sb="8" eb="9">
      <t>ブ</t>
    </rPh>
    <phoneticPr fontId="1"/>
  </si>
  <si>
    <t>２才</t>
    <rPh sb="1" eb="2">
      <t>サイ</t>
    </rPh>
    <phoneticPr fontId="1"/>
  </si>
  <si>
    <t>C</t>
    <phoneticPr fontId="1"/>
  </si>
  <si>
    <t>小学５・６年生の部</t>
    <rPh sb="0" eb="2">
      <t>ショウガク</t>
    </rPh>
    <rPh sb="5" eb="7">
      <t>ネンセイ</t>
    </rPh>
    <rPh sb="8" eb="9">
      <t>ブ</t>
    </rPh>
    <phoneticPr fontId="1"/>
  </si>
  <si>
    <t>３才</t>
    <rPh sb="1" eb="2">
      <t>サイ</t>
    </rPh>
    <phoneticPr fontId="1"/>
  </si>
  <si>
    <t>D</t>
    <phoneticPr fontId="1"/>
  </si>
  <si>
    <t>中学生の部</t>
    <rPh sb="0" eb="3">
      <t>チュウガクセイ</t>
    </rPh>
    <rPh sb="4" eb="5">
      <t>ブ</t>
    </rPh>
    <phoneticPr fontId="1"/>
  </si>
  <si>
    <t>年少</t>
    <rPh sb="0" eb="2">
      <t>ネンショウ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</si>
  <si>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1"/>
  </si>
  <si>
    <t>年中</t>
    <rPh sb="0" eb="1">
      <t>ネン</t>
    </rPh>
    <rPh sb="1" eb="2">
      <t>チュウ</t>
    </rPh>
    <phoneticPr fontId="1"/>
  </si>
  <si>
    <t>年長</t>
    <rPh sb="0" eb="2">
      <t>ネンチョウ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</si>
  <si>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</si>
  <si>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</si>
  <si>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</si>
  <si>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</si>
  <si>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</si>
  <si>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</si>
  <si>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</si>
  <si>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</si>
  <si>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</si>
  <si>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</si>
  <si>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大４</t>
    <rPh sb="0" eb="1">
      <t>ダイ</t>
    </rPh>
    <phoneticPr fontId="1"/>
  </si>
  <si>
    <t>15才</t>
    <rPh sb="2" eb="3">
      <t>サイ</t>
    </rPh>
    <phoneticPr fontId="1"/>
  </si>
  <si>
    <t>16才</t>
    <rPh sb="2" eb="3">
      <t>サイ</t>
    </rPh>
    <phoneticPr fontId="1"/>
  </si>
  <si>
    <t>17才</t>
    <rPh sb="2" eb="3">
      <t>サイ</t>
    </rPh>
    <phoneticPr fontId="1"/>
  </si>
  <si>
    <t>18才</t>
    <rPh sb="2" eb="3">
      <t>サイ</t>
    </rPh>
    <phoneticPr fontId="1"/>
  </si>
  <si>
    <t>19才</t>
    <rPh sb="2" eb="3">
      <t>サイ</t>
    </rPh>
    <phoneticPr fontId="1"/>
  </si>
  <si>
    <t>20才</t>
    <rPh sb="2" eb="3">
      <t>サイ</t>
    </rPh>
    <phoneticPr fontId="1"/>
  </si>
  <si>
    <t>21才</t>
    <rPh sb="2" eb="3">
      <t>サイ</t>
    </rPh>
    <phoneticPr fontId="1"/>
  </si>
  <si>
    <t>22才</t>
    <rPh sb="2" eb="3">
      <t>サイ</t>
    </rPh>
    <phoneticPr fontId="1"/>
  </si>
  <si>
    <t>24才</t>
    <rPh sb="2" eb="3">
      <t>サイ</t>
    </rPh>
    <phoneticPr fontId="1"/>
  </si>
  <si>
    <t>25才</t>
    <rPh sb="2" eb="3">
      <t>サイ</t>
    </rPh>
    <phoneticPr fontId="1"/>
  </si>
  <si>
    <t>26才</t>
    <rPh sb="2" eb="3">
      <t>サイ</t>
    </rPh>
    <phoneticPr fontId="1"/>
  </si>
  <si>
    <t>28才</t>
    <rPh sb="2" eb="3">
      <t>サイ</t>
    </rPh>
    <phoneticPr fontId="1"/>
  </si>
  <si>
    <t>29才</t>
    <rPh sb="2" eb="3">
      <t>サイ</t>
    </rPh>
    <phoneticPr fontId="1"/>
  </si>
  <si>
    <t>30才</t>
    <rPh sb="2" eb="3">
      <t>サイ</t>
    </rPh>
    <phoneticPr fontId="1"/>
  </si>
  <si>
    <t>31才</t>
    <rPh sb="2" eb="3">
      <t>サイ</t>
    </rPh>
    <phoneticPr fontId="1"/>
  </si>
  <si>
    <t>32才</t>
    <rPh sb="2" eb="3">
      <t>サイ</t>
    </rPh>
    <phoneticPr fontId="1"/>
  </si>
  <si>
    <t>33才</t>
    <rPh sb="2" eb="3">
      <t>サイ</t>
    </rPh>
    <phoneticPr fontId="1"/>
  </si>
  <si>
    <t>34才</t>
    <rPh sb="2" eb="3">
      <t>サイ</t>
    </rPh>
    <phoneticPr fontId="1"/>
  </si>
  <si>
    <t>35才</t>
    <rPh sb="2" eb="3">
      <t>サイ</t>
    </rPh>
    <phoneticPr fontId="1"/>
  </si>
  <si>
    <t>36才</t>
    <rPh sb="2" eb="3">
      <t>サイ</t>
    </rPh>
    <phoneticPr fontId="1"/>
  </si>
  <si>
    <t>37才</t>
    <rPh sb="2" eb="3">
      <t>サイ</t>
    </rPh>
    <phoneticPr fontId="1"/>
  </si>
  <si>
    <t>38才</t>
    <rPh sb="2" eb="3">
      <t>サイ</t>
    </rPh>
    <phoneticPr fontId="1"/>
  </si>
  <si>
    <t>39才</t>
    <rPh sb="2" eb="3">
      <t>サイ</t>
    </rPh>
    <phoneticPr fontId="1"/>
  </si>
  <si>
    <t>40才</t>
    <rPh sb="2" eb="3">
      <t>サイ</t>
    </rPh>
    <phoneticPr fontId="1"/>
  </si>
  <si>
    <t>41才</t>
    <rPh sb="2" eb="3">
      <t>サイ</t>
    </rPh>
    <phoneticPr fontId="1"/>
  </si>
  <si>
    <t>42才</t>
    <rPh sb="2" eb="3">
      <t>サイ</t>
    </rPh>
    <phoneticPr fontId="1"/>
  </si>
  <si>
    <t>43才</t>
    <rPh sb="2" eb="3">
      <t>サイ</t>
    </rPh>
    <phoneticPr fontId="1"/>
  </si>
  <si>
    <t>44才</t>
    <rPh sb="2" eb="3">
      <t>サイ</t>
    </rPh>
    <phoneticPr fontId="1"/>
  </si>
  <si>
    <t>45才</t>
    <rPh sb="2" eb="3">
      <t>サイ</t>
    </rPh>
    <phoneticPr fontId="1"/>
  </si>
  <si>
    <t>46才</t>
    <rPh sb="2" eb="3">
      <t>サイ</t>
    </rPh>
    <phoneticPr fontId="1"/>
  </si>
  <si>
    <t>47才</t>
    <rPh sb="2" eb="3">
      <t>サイ</t>
    </rPh>
    <phoneticPr fontId="1"/>
  </si>
  <si>
    <t>48才</t>
    <rPh sb="2" eb="3">
      <t>サイ</t>
    </rPh>
    <phoneticPr fontId="1"/>
  </si>
  <si>
    <t>49才</t>
    <rPh sb="2" eb="3">
      <t>サイ</t>
    </rPh>
    <phoneticPr fontId="1"/>
  </si>
  <si>
    <t>50才</t>
    <rPh sb="2" eb="3">
      <t>サイ</t>
    </rPh>
    <phoneticPr fontId="1"/>
  </si>
  <si>
    <t>51才</t>
    <rPh sb="2" eb="3">
      <t>サイ</t>
    </rPh>
    <phoneticPr fontId="1"/>
  </si>
  <si>
    <t>52才</t>
    <rPh sb="2" eb="3">
      <t>サイ</t>
    </rPh>
    <phoneticPr fontId="1"/>
  </si>
  <si>
    <t>53才</t>
    <rPh sb="2" eb="3">
      <t>サイ</t>
    </rPh>
    <phoneticPr fontId="1"/>
  </si>
  <si>
    <t>54才</t>
    <rPh sb="2" eb="3">
      <t>サイ</t>
    </rPh>
    <phoneticPr fontId="1"/>
  </si>
  <si>
    <t>55才</t>
    <rPh sb="2" eb="3">
      <t>サイ</t>
    </rPh>
    <phoneticPr fontId="1"/>
  </si>
  <si>
    <t>56才</t>
    <rPh sb="2" eb="3">
      <t>サイ</t>
    </rPh>
    <phoneticPr fontId="1"/>
  </si>
  <si>
    <t>57才</t>
    <rPh sb="2" eb="3">
      <t>サイ</t>
    </rPh>
    <phoneticPr fontId="1"/>
  </si>
  <si>
    <t>58才</t>
    <rPh sb="2" eb="3">
      <t>サイ</t>
    </rPh>
    <phoneticPr fontId="1"/>
  </si>
  <si>
    <t>59才</t>
    <rPh sb="2" eb="3">
      <t>サイ</t>
    </rPh>
    <phoneticPr fontId="1"/>
  </si>
  <si>
    <t>60才</t>
    <rPh sb="2" eb="3">
      <t>サイ</t>
    </rPh>
    <phoneticPr fontId="1"/>
  </si>
  <si>
    <t>61才</t>
    <rPh sb="2" eb="3">
      <t>サイ</t>
    </rPh>
    <phoneticPr fontId="1"/>
  </si>
  <si>
    <t>62才</t>
    <rPh sb="2" eb="3">
      <t>サイ</t>
    </rPh>
    <phoneticPr fontId="1"/>
  </si>
  <si>
    <t>63才</t>
    <rPh sb="2" eb="3">
      <t>サイ</t>
    </rPh>
    <phoneticPr fontId="1"/>
  </si>
  <si>
    <t>64才</t>
    <rPh sb="2" eb="3">
      <t>サイ</t>
    </rPh>
    <phoneticPr fontId="1"/>
  </si>
  <si>
    <t>65才</t>
    <rPh sb="2" eb="3">
      <t>サイ</t>
    </rPh>
    <phoneticPr fontId="1"/>
  </si>
  <si>
    <t>66才</t>
    <rPh sb="2" eb="3">
      <t>サイ</t>
    </rPh>
    <phoneticPr fontId="1"/>
  </si>
  <si>
    <t>67才</t>
    <rPh sb="2" eb="3">
      <t>サイ</t>
    </rPh>
    <phoneticPr fontId="1"/>
  </si>
  <si>
    <t>68才</t>
    <rPh sb="2" eb="3">
      <t>サイ</t>
    </rPh>
    <phoneticPr fontId="1"/>
  </si>
  <si>
    <t>69才</t>
    <rPh sb="2" eb="3">
      <t>サイ</t>
    </rPh>
    <phoneticPr fontId="1"/>
  </si>
  <si>
    <t>70才</t>
    <rPh sb="2" eb="3">
      <t>サイ</t>
    </rPh>
    <phoneticPr fontId="1"/>
  </si>
  <si>
    <t>71才</t>
    <rPh sb="2" eb="3">
      <t>サイ</t>
    </rPh>
    <phoneticPr fontId="1"/>
  </si>
  <si>
    <t>72才</t>
    <rPh sb="2" eb="3">
      <t>サイ</t>
    </rPh>
    <phoneticPr fontId="1"/>
  </si>
  <si>
    <t>73才</t>
    <rPh sb="2" eb="3">
      <t>サイ</t>
    </rPh>
    <phoneticPr fontId="1"/>
  </si>
  <si>
    <t>74才</t>
    <rPh sb="2" eb="3">
      <t>サイ</t>
    </rPh>
    <phoneticPr fontId="1"/>
  </si>
  <si>
    <t>75才</t>
    <rPh sb="2" eb="3">
      <t>サイ</t>
    </rPh>
    <phoneticPr fontId="1"/>
  </si>
  <si>
    <t>76才</t>
    <rPh sb="2" eb="3">
      <t>サイ</t>
    </rPh>
    <phoneticPr fontId="1"/>
  </si>
  <si>
    <t>77才</t>
    <rPh sb="2" eb="3">
      <t>サイ</t>
    </rPh>
    <phoneticPr fontId="1"/>
  </si>
  <si>
    <t>78才</t>
    <rPh sb="2" eb="3">
      <t>サイ</t>
    </rPh>
    <phoneticPr fontId="1"/>
  </si>
  <si>
    <t>79才</t>
    <rPh sb="2" eb="3">
      <t>サイ</t>
    </rPh>
    <phoneticPr fontId="1"/>
  </si>
  <si>
    <t>80才</t>
    <rPh sb="2" eb="3">
      <t>サイ</t>
    </rPh>
    <phoneticPr fontId="1"/>
  </si>
  <si>
    <t>81才</t>
    <rPh sb="2" eb="3">
      <t>サイ</t>
    </rPh>
    <phoneticPr fontId="1"/>
  </si>
  <si>
    <t>82才</t>
    <rPh sb="2" eb="3">
      <t>サイ</t>
    </rPh>
    <phoneticPr fontId="1"/>
  </si>
  <si>
    <t>83才</t>
    <rPh sb="2" eb="3">
      <t>サイ</t>
    </rPh>
    <phoneticPr fontId="1"/>
  </si>
  <si>
    <t>84才</t>
    <rPh sb="2" eb="3">
      <t>サイ</t>
    </rPh>
    <phoneticPr fontId="1"/>
  </si>
  <si>
    <t>85才</t>
    <rPh sb="2" eb="3">
      <t>サイ</t>
    </rPh>
    <phoneticPr fontId="1"/>
  </si>
  <si>
    <t>86才</t>
    <rPh sb="2" eb="3">
      <t>サイ</t>
    </rPh>
    <phoneticPr fontId="1"/>
  </si>
  <si>
    <t>87才</t>
    <rPh sb="2" eb="3">
      <t>サイ</t>
    </rPh>
    <phoneticPr fontId="1"/>
  </si>
  <si>
    <t>88才</t>
    <rPh sb="2" eb="3">
      <t>サイ</t>
    </rPh>
    <phoneticPr fontId="1"/>
  </si>
  <si>
    <t>89才</t>
    <rPh sb="2" eb="3">
      <t>サイ</t>
    </rPh>
    <phoneticPr fontId="1"/>
  </si>
  <si>
    <t>90才</t>
    <rPh sb="2" eb="3">
      <t>サイ</t>
    </rPh>
    <phoneticPr fontId="1"/>
  </si>
  <si>
    <t>91才</t>
    <rPh sb="2" eb="3">
      <t>サイ</t>
    </rPh>
    <phoneticPr fontId="1"/>
  </si>
  <si>
    <t>92才</t>
    <rPh sb="2" eb="3">
      <t>サイ</t>
    </rPh>
    <phoneticPr fontId="1"/>
  </si>
  <si>
    <t>93才</t>
    <rPh sb="2" eb="3">
      <t>サイ</t>
    </rPh>
    <phoneticPr fontId="1"/>
  </si>
  <si>
    <t>94才</t>
    <rPh sb="2" eb="3">
      <t>サイ</t>
    </rPh>
    <phoneticPr fontId="1"/>
  </si>
  <si>
    <t>95才</t>
    <rPh sb="2" eb="3">
      <t>サイ</t>
    </rPh>
    <phoneticPr fontId="1"/>
  </si>
  <si>
    <t>96才</t>
    <rPh sb="2" eb="3">
      <t>サイ</t>
    </rPh>
    <phoneticPr fontId="1"/>
  </si>
  <si>
    <t>97才</t>
    <rPh sb="2" eb="3">
      <t>サイ</t>
    </rPh>
    <phoneticPr fontId="1"/>
  </si>
  <si>
    <t>98才</t>
    <rPh sb="2" eb="3">
      <t>サイ</t>
    </rPh>
    <phoneticPr fontId="1"/>
  </si>
  <si>
    <t>99才</t>
    <rPh sb="2" eb="3">
      <t>サイ</t>
    </rPh>
    <phoneticPr fontId="1"/>
  </si>
  <si>
    <t>100才</t>
    <rPh sb="3" eb="4">
      <t>サイ</t>
    </rPh>
    <phoneticPr fontId="1"/>
  </si>
  <si>
    <t>回数</t>
    <rPh sb="0" eb="2">
      <t>カイスウ</t>
    </rPh>
    <phoneticPr fontId="1"/>
  </si>
  <si>
    <t>お申し込みは、１１月１日～８日の間に</t>
    <rPh sb="1" eb="2">
      <t>モウ</t>
    </rPh>
    <rPh sb="3" eb="4">
      <t>コ</t>
    </rPh>
    <rPh sb="9" eb="10">
      <t>ガツ</t>
    </rPh>
    <rPh sb="11" eb="12">
      <t>ニチ</t>
    </rPh>
    <rPh sb="14" eb="15">
      <t>ニチ</t>
    </rPh>
    <rPh sb="16" eb="17">
      <t>アイダ</t>
    </rPh>
    <phoneticPr fontId="1"/>
  </si>
  <si>
    <t>賞品送付先住所（県名から）</t>
    <rPh sb="0" eb="2">
      <t>ショウヒン</t>
    </rPh>
    <rPh sb="2" eb="5">
      <t>ソウフサキ</t>
    </rPh>
    <rPh sb="5" eb="7">
      <t>ジュウショ</t>
    </rPh>
    <phoneticPr fontId="1"/>
  </si>
  <si>
    <t>※年末年始のお届けになります。受け取れる住所をご入力ください。</t>
    <rPh sb="1" eb="3">
      <t>ネンマツ</t>
    </rPh>
    <rPh sb="3" eb="5">
      <t>ネンシ</t>
    </rPh>
    <rPh sb="7" eb="8">
      <t>トド</t>
    </rPh>
    <rPh sb="15" eb="16">
      <t>ウ</t>
    </rPh>
    <rPh sb="17" eb="18">
      <t>ト</t>
    </rPh>
    <rPh sb="20" eb="22">
      <t>ジュウショ</t>
    </rPh>
    <rPh sb="24" eb="26">
      <t>ニュウリョク</t>
    </rPh>
    <phoneticPr fontId="1"/>
  </si>
  <si>
    <t>※初参加が『1』</t>
    <rPh sb="1" eb="4">
      <t>ハツサンカ</t>
    </rPh>
    <phoneticPr fontId="1"/>
  </si>
  <si>
    <t>難波　芽生</t>
  </si>
  <si>
    <t>田中　真冬</t>
  </si>
  <si>
    <t>境そろばん塾</t>
  </si>
  <si>
    <t>澁谷　妃鞠</t>
  </si>
  <si>
    <t>澁谷　栞奈</t>
  </si>
  <si>
    <t>武藤　和希</t>
  </si>
  <si>
    <t>白波瀬文美</t>
  </si>
  <si>
    <t>森田　乃愛</t>
  </si>
  <si>
    <t>前原　絢心</t>
  </si>
  <si>
    <t>眞鍋　雅成</t>
  </si>
  <si>
    <t>木村　美智</t>
  </si>
  <si>
    <t>久保　彩乃</t>
  </si>
  <si>
    <t>木口　尚美</t>
  </si>
  <si>
    <t>田　　濊潾</t>
  </si>
  <si>
    <t>森本　優芽</t>
  </si>
  <si>
    <t>菅原　菜沙</t>
  </si>
  <si>
    <t>東京大学</t>
  </si>
  <si>
    <t>渡部　冬馬</t>
  </si>
  <si>
    <t>吉田　元紀</t>
  </si>
  <si>
    <t>ニコニコそろばん教室</t>
  </si>
  <si>
    <t>山内　勇和</t>
  </si>
  <si>
    <t>夢限珠算塾</t>
  </si>
  <si>
    <t>秋山　世奈</t>
  </si>
  <si>
    <t>土井　大翼</t>
  </si>
  <si>
    <t>西出　煌慧</t>
  </si>
  <si>
    <t>かしはら計算スクール Nexus</t>
  </si>
  <si>
    <t>澤　亜璃沙</t>
  </si>
  <si>
    <t>辻本　紗蘭</t>
  </si>
  <si>
    <t>小西　唯月</t>
  </si>
  <si>
    <t>森本　晟仁</t>
  </si>
  <si>
    <t>猪ノ本将邦</t>
  </si>
  <si>
    <t>皿屋　翔真</t>
  </si>
  <si>
    <t>樫村　和志</t>
  </si>
  <si>
    <t>三田村　一</t>
  </si>
  <si>
    <t>足立　日和</t>
  </si>
  <si>
    <t>南　　森譲</t>
  </si>
  <si>
    <t>橋本そろばん教室</t>
  </si>
  <si>
    <t>江戸　晴己</t>
  </si>
  <si>
    <t>林　さくら</t>
  </si>
  <si>
    <t>花岡　　賢</t>
  </si>
  <si>
    <t>森本　真白</t>
  </si>
  <si>
    <t>祖川　夏帆</t>
  </si>
  <si>
    <t>藤崎　直紀</t>
  </si>
  <si>
    <t>江戸　甲至</t>
  </si>
  <si>
    <t>江口　陽康</t>
  </si>
  <si>
    <t>井若　　遼</t>
  </si>
  <si>
    <t>吉松　桃香</t>
  </si>
  <si>
    <t>京都大学珠算同好会</t>
  </si>
  <si>
    <t>宮岡　穗花</t>
  </si>
  <si>
    <t>氏家珠算学院</t>
  </si>
  <si>
    <t>円光寺俊介</t>
  </si>
  <si>
    <t>葛飾区立二上小学校</t>
  </si>
  <si>
    <t>三浦　季紗</t>
  </si>
  <si>
    <t>鈴木　悠真</t>
  </si>
  <si>
    <t>馬場　湊大</t>
  </si>
  <si>
    <t>横山日々斗</t>
  </si>
  <si>
    <t>大野　知優</t>
  </si>
  <si>
    <t>佐々木温太</t>
  </si>
  <si>
    <t>田中　陽裕</t>
  </si>
  <si>
    <t>宮内　紫衣</t>
  </si>
  <si>
    <t>酒井　逞真</t>
  </si>
  <si>
    <t>後藤　乙希</t>
  </si>
  <si>
    <t>平岡　依織</t>
  </si>
  <si>
    <t>津久井優斗</t>
  </si>
  <si>
    <t>石川　翔一</t>
  </si>
  <si>
    <t>川戸　萌生</t>
  </si>
  <si>
    <t>杉浦　誠人</t>
  </si>
  <si>
    <t>長門　亮佑</t>
  </si>
  <si>
    <t>内藤　正輝</t>
  </si>
  <si>
    <t>中嶋　　翠</t>
  </si>
  <si>
    <t>川戸　悠生</t>
  </si>
  <si>
    <t>大園心太郎</t>
  </si>
  <si>
    <t>千葉　　彦</t>
  </si>
  <si>
    <t>大原あかり</t>
  </si>
  <si>
    <t>木之下美優</t>
  </si>
  <si>
    <t>外山　明里</t>
  </si>
  <si>
    <t>日隈　瑛聖</t>
  </si>
  <si>
    <t>山村奈々凛</t>
  </si>
  <si>
    <t>渡辺　歩依</t>
  </si>
  <si>
    <t>大原　紗矢</t>
  </si>
  <si>
    <t>小島　潤熙</t>
  </si>
  <si>
    <t>佐々木　海</t>
  </si>
  <si>
    <t>松澤　蓮生</t>
  </si>
  <si>
    <t>山田　健翔</t>
  </si>
  <si>
    <t>山本　新太</t>
  </si>
  <si>
    <t>宇佐美日菜</t>
  </si>
  <si>
    <t>甲村　惺哉</t>
  </si>
  <si>
    <t>樹神　　愛</t>
  </si>
  <si>
    <t>都築　翔希</t>
  </si>
  <si>
    <t>Sanraku Soroban School</t>
  </si>
  <si>
    <t>村林　美羽</t>
  </si>
  <si>
    <t>村林　芽依</t>
  </si>
  <si>
    <t>後藤　朝陽</t>
  </si>
  <si>
    <t>三上　陽平</t>
  </si>
  <si>
    <t>小池　佳歩</t>
  </si>
  <si>
    <t>田島　寧々</t>
  </si>
  <si>
    <t>三上　大吾</t>
  </si>
  <si>
    <t>御子柴　凜</t>
  </si>
  <si>
    <t>佐野　芽生</t>
  </si>
  <si>
    <t>鈴木　心奏</t>
  </si>
  <si>
    <t>東京理科大学</t>
  </si>
  <si>
    <t>國井　康平</t>
  </si>
  <si>
    <t>小林　友愛</t>
  </si>
  <si>
    <t>渡邊　律希</t>
  </si>
  <si>
    <t>藤田　悠司</t>
  </si>
  <si>
    <t>黒坂　怜良</t>
  </si>
  <si>
    <t>丸谷サポートスクール</t>
  </si>
  <si>
    <t>関根　咲恵</t>
  </si>
  <si>
    <t>山口紗々蘭</t>
  </si>
  <si>
    <t>丸山海虹夏</t>
  </si>
  <si>
    <t>ＡＣＥ塾-AbacusChildEducation-</t>
  </si>
  <si>
    <t>早野　佑治</t>
  </si>
  <si>
    <t>米田　悠人</t>
  </si>
  <si>
    <t>中島　裕菜</t>
  </si>
  <si>
    <t>久保田千咲</t>
  </si>
  <si>
    <t>丹羽　勇斗</t>
  </si>
  <si>
    <t>橋本　　樹</t>
  </si>
  <si>
    <t>石橋　莉子</t>
  </si>
  <si>
    <t>飛永　瑛汰</t>
  </si>
  <si>
    <t>河原希乃華</t>
  </si>
  <si>
    <t>鵜飼速算研究会</t>
  </si>
  <si>
    <t>溝口さくら</t>
  </si>
  <si>
    <t>籠島　光虹</t>
  </si>
  <si>
    <t>古谷　風翔</t>
  </si>
  <si>
    <t>溝口　大和</t>
  </si>
  <si>
    <t>生川　瑛士</t>
  </si>
  <si>
    <t>服部　晃季</t>
  </si>
  <si>
    <t>木原　優介</t>
  </si>
  <si>
    <t>大島　桃花</t>
  </si>
  <si>
    <t>古谷　芽愛</t>
  </si>
  <si>
    <t>杉本　幸輝</t>
  </si>
  <si>
    <t>籠島　苺笑</t>
  </si>
  <si>
    <t>服部　真歩</t>
  </si>
  <si>
    <t>札谷　実穂</t>
  </si>
  <si>
    <t>いしど式速算義塾</t>
  </si>
  <si>
    <t>木村　柊也</t>
  </si>
  <si>
    <t>外間そろばんスクール</t>
  </si>
  <si>
    <t>喜友名朝暖</t>
  </si>
  <si>
    <t>本木　陽斗</t>
  </si>
  <si>
    <t>諸見里美来</t>
  </si>
  <si>
    <t>新里　飛宙</t>
  </si>
  <si>
    <t>比嘉　良綺</t>
  </si>
  <si>
    <t>照屋　真穂</t>
  </si>
  <si>
    <t>大城向夏花</t>
  </si>
  <si>
    <t>金城　　凛</t>
  </si>
  <si>
    <t>本木　琉輝</t>
  </si>
  <si>
    <t>上江洲直弘</t>
  </si>
  <si>
    <t>大濵ゆかり</t>
  </si>
  <si>
    <t>島添　　将</t>
  </si>
  <si>
    <t>城間　統悟</t>
  </si>
  <si>
    <t>谷口　来夢</t>
  </si>
  <si>
    <t>大城　秀仁</t>
  </si>
  <si>
    <t>樫原　惺來</t>
  </si>
  <si>
    <t>堀口莉紗子</t>
  </si>
  <si>
    <t>長谷川　玲</t>
  </si>
  <si>
    <t>竹澤　優芽</t>
  </si>
  <si>
    <t>石井　　温</t>
  </si>
  <si>
    <t>猪股　　楓</t>
  </si>
  <si>
    <t>黒澤　大地</t>
  </si>
  <si>
    <t>杉本　真優</t>
  </si>
  <si>
    <t>豊平そろばん教室</t>
  </si>
  <si>
    <t>加藤　風花</t>
  </si>
  <si>
    <t>井上　幹太</t>
  </si>
  <si>
    <t>伊藤　　花</t>
  </si>
  <si>
    <t>渋川　萌乃</t>
  </si>
  <si>
    <t>井上　明音</t>
  </si>
  <si>
    <t>紺野　凌来</t>
  </si>
  <si>
    <t>SHIMIZU</t>
  </si>
  <si>
    <t>斎藤　佑真</t>
  </si>
  <si>
    <t>石川　　京</t>
  </si>
  <si>
    <t>石川　葵都</t>
  </si>
  <si>
    <t>二子玉川そろばんあんざんスクール</t>
  </si>
  <si>
    <t>林　　葉太</t>
  </si>
  <si>
    <t>柿田そろばん教室</t>
  </si>
  <si>
    <t>中島　結人</t>
  </si>
  <si>
    <t>泉名和そろばん教室</t>
  </si>
  <si>
    <t>米倉　健太</t>
  </si>
  <si>
    <t>若家　　樹</t>
  </si>
  <si>
    <t>梅津　颯生</t>
  </si>
  <si>
    <t>尾崎　結香</t>
  </si>
  <si>
    <t>進藤　優仁</t>
  </si>
  <si>
    <t>佐々木麻衣理</t>
  </si>
  <si>
    <t>茂木　優芽</t>
  </si>
  <si>
    <t>佐藤　心咲</t>
  </si>
  <si>
    <t>松本　愛弓</t>
  </si>
  <si>
    <t>上原　寛正</t>
  </si>
  <si>
    <t>峯森　捺寧</t>
  </si>
  <si>
    <t>東　　莉那</t>
  </si>
  <si>
    <t>根来　蓮和</t>
  </si>
  <si>
    <t>雪本そのか</t>
  </si>
  <si>
    <t>大屋珠算教室</t>
  </si>
  <si>
    <t>藤岡　　遼</t>
  </si>
  <si>
    <t>川﨑　莉帆</t>
  </si>
  <si>
    <t>大川由理乃</t>
  </si>
  <si>
    <t>庄司　睦実</t>
  </si>
  <si>
    <t>清水　香帆</t>
  </si>
  <si>
    <t>寺田　眞帆</t>
  </si>
  <si>
    <t>松村　忠勝</t>
  </si>
  <si>
    <t>根本健太郎</t>
  </si>
  <si>
    <t>卜部　雅大</t>
  </si>
  <si>
    <t>安田　千愛</t>
  </si>
  <si>
    <t>鈴木　琉生</t>
  </si>
  <si>
    <t>福田　　樹</t>
  </si>
  <si>
    <t>廣田　悠人</t>
  </si>
  <si>
    <t>橋本莉々菜</t>
  </si>
  <si>
    <t>清水　紗良</t>
  </si>
  <si>
    <t>寺田　健仁</t>
  </si>
  <si>
    <t>河内　志磨</t>
  </si>
  <si>
    <t>廣瀨　　仁</t>
  </si>
  <si>
    <t>塚田　夏帆</t>
  </si>
  <si>
    <t>小川　桃果</t>
  </si>
  <si>
    <t>中山　　碧</t>
  </si>
  <si>
    <t>池本　彩夏</t>
  </si>
  <si>
    <t>熊坂　陸孝</t>
  </si>
  <si>
    <t>向　　優樹</t>
  </si>
  <si>
    <t>伊勢田知広</t>
  </si>
  <si>
    <t>崎間　康皓</t>
  </si>
  <si>
    <t>武藤パッソロスクール</t>
  </si>
  <si>
    <t>長屋　心優</t>
  </si>
  <si>
    <t>小谷野真梨</t>
  </si>
  <si>
    <t>田中　愛実</t>
  </si>
  <si>
    <t>松尾依奏良</t>
  </si>
  <si>
    <t>安藤　　綾</t>
  </si>
  <si>
    <t>北村　颯埜</t>
  </si>
  <si>
    <t>伊藤　綾花</t>
  </si>
  <si>
    <t>大平あんざんスクール</t>
  </si>
  <si>
    <t>内野　美羽</t>
  </si>
  <si>
    <t>竹花　美晴</t>
  </si>
  <si>
    <t>田村　安寿</t>
  </si>
  <si>
    <t>鷺宮珠算塾</t>
  </si>
  <si>
    <t>畠山　裕登</t>
  </si>
  <si>
    <t>平田　幸作</t>
  </si>
  <si>
    <t>西野　　圭</t>
  </si>
  <si>
    <t>宮里　優成</t>
  </si>
  <si>
    <t>吉田　悠真</t>
  </si>
  <si>
    <t>新城　琴望</t>
  </si>
  <si>
    <t>宮城　吏芙</t>
  </si>
  <si>
    <t>喜友名　慶</t>
  </si>
  <si>
    <t>宮城　穂花</t>
  </si>
  <si>
    <t>宮城　吏杏</t>
  </si>
  <si>
    <t>石塚　瑠哉</t>
  </si>
  <si>
    <t>赤嶺　大翔</t>
  </si>
  <si>
    <t>出川　　桜</t>
  </si>
  <si>
    <t>熊野　暁文</t>
  </si>
  <si>
    <t>土屋　陽翔</t>
  </si>
  <si>
    <t>堀内まな美</t>
  </si>
  <si>
    <t>木明　優斗</t>
  </si>
  <si>
    <t>小野寺星七</t>
  </si>
  <si>
    <t>加藤珠算塾</t>
  </si>
  <si>
    <t>細川　結愛</t>
  </si>
  <si>
    <t>山本　　紘</t>
  </si>
  <si>
    <t>藤井翔太郎</t>
  </si>
  <si>
    <t>佐藤　佑樹</t>
  </si>
  <si>
    <t>佐熊　克十</t>
  </si>
  <si>
    <t>関　　晴香</t>
  </si>
  <si>
    <t>田中　杏和</t>
  </si>
  <si>
    <t>田中　友梨</t>
  </si>
  <si>
    <t>佐熊百々乃</t>
  </si>
  <si>
    <t>三宅　礼華</t>
  </si>
  <si>
    <t>久米茉里奈</t>
  </si>
  <si>
    <t>田中　玲子</t>
  </si>
  <si>
    <t>沖　　美佑</t>
  </si>
  <si>
    <t>加藤　実麗</t>
  </si>
  <si>
    <t>奥山　雄貴</t>
  </si>
  <si>
    <t>奥山　博翔</t>
  </si>
  <si>
    <t>秋山　理人</t>
  </si>
  <si>
    <t>秋月　美兎</t>
  </si>
  <si>
    <t>齋藤　友奈</t>
  </si>
  <si>
    <t>佐藤　瑛華</t>
  </si>
  <si>
    <t>河井速算塾</t>
  </si>
  <si>
    <t>鵜飼　晟羽</t>
  </si>
  <si>
    <t>住吉　菜花</t>
  </si>
  <si>
    <t>岡田　望亜</t>
  </si>
  <si>
    <t>白井　裕梨</t>
  </si>
  <si>
    <t>大場珠算簿記学校</t>
  </si>
  <si>
    <t>相樂　碧唯</t>
  </si>
  <si>
    <t>鳥海　　奏</t>
  </si>
  <si>
    <t>高梨　文崇</t>
  </si>
  <si>
    <t>佐藤　汰一</t>
  </si>
  <si>
    <t>深浦優之介</t>
  </si>
  <si>
    <t>伊藤　敦輝</t>
  </si>
  <si>
    <t>田原　拓歩</t>
  </si>
  <si>
    <t>吉田　磨寛</t>
  </si>
  <si>
    <t>田代珠算会</t>
  </si>
  <si>
    <t>行広　龍飛</t>
  </si>
  <si>
    <t>森　　葵彩</t>
  </si>
  <si>
    <t>盆子原　諒</t>
  </si>
  <si>
    <t>森　　蒼志</t>
  </si>
  <si>
    <t>橋本　　礼</t>
  </si>
  <si>
    <t>若竹珠算学園</t>
  </si>
  <si>
    <t>舩越　千彰</t>
  </si>
  <si>
    <t>舩越　伊織</t>
  </si>
  <si>
    <t>川波　結愛</t>
  </si>
  <si>
    <t>山口　智生</t>
  </si>
  <si>
    <t>川波　愛莉</t>
  </si>
  <si>
    <t>石松　優一</t>
  </si>
  <si>
    <t>市山　奨真</t>
  </si>
  <si>
    <t>溝渕ななみ</t>
  </si>
  <si>
    <t>稲永　竜也</t>
  </si>
  <si>
    <t>佐々木　涼</t>
  </si>
  <si>
    <t>中島　隼利</t>
  </si>
  <si>
    <t>髙野倉喜仁</t>
  </si>
  <si>
    <t>林　遼太朗</t>
  </si>
  <si>
    <t>梅田さくら</t>
  </si>
  <si>
    <t>鈴木　梨乃</t>
  </si>
  <si>
    <t>中村　　萌</t>
  </si>
  <si>
    <t>大橋　奏乃</t>
  </si>
  <si>
    <t>小山　千智</t>
  </si>
  <si>
    <t>髙橋　宥成</t>
  </si>
  <si>
    <t>矢島　陽向</t>
  </si>
  <si>
    <t>木下　彩羽</t>
  </si>
  <si>
    <t>幾田　真陽</t>
  </si>
  <si>
    <t>小田野りせ</t>
  </si>
  <si>
    <t>永田　愛穏</t>
  </si>
  <si>
    <t>森　　拓明</t>
  </si>
  <si>
    <t>寺本　　涼</t>
  </si>
  <si>
    <t>堤　　咲智</t>
  </si>
  <si>
    <t>浅貝　名喜</t>
  </si>
  <si>
    <t>樋口　誠大</t>
  </si>
  <si>
    <t>陳　　丹陽</t>
  </si>
  <si>
    <t>西畑　美伶</t>
  </si>
  <si>
    <t>下川原空良</t>
  </si>
  <si>
    <t>西能　凌哉</t>
  </si>
  <si>
    <t>中島　篤志</t>
  </si>
  <si>
    <t>岡田　隼輝</t>
  </si>
  <si>
    <t>森本　理沙</t>
  </si>
  <si>
    <t>久保田夕葵</t>
  </si>
  <si>
    <t>久保田來華</t>
  </si>
  <si>
    <t>山川　秋雨</t>
  </si>
  <si>
    <t>並木　完太</t>
  </si>
  <si>
    <t>河野　太風</t>
  </si>
  <si>
    <t>牧村　英昂</t>
  </si>
  <si>
    <t>長谷川穂空</t>
  </si>
  <si>
    <t>村重　文那</t>
  </si>
  <si>
    <t>岡村　珠里</t>
  </si>
  <si>
    <t>後藤　怜治</t>
  </si>
  <si>
    <t>荒瀬　優馬</t>
  </si>
  <si>
    <t>遠藤　陸斗</t>
  </si>
  <si>
    <t>鎌田　凛香</t>
  </si>
  <si>
    <t>田畑敬一朗</t>
  </si>
  <si>
    <t>吉田　紗彩</t>
  </si>
  <si>
    <t>中山　澄恵</t>
  </si>
  <si>
    <t>阿野　凌大</t>
  </si>
  <si>
    <t>シュルツ隼斗</t>
  </si>
  <si>
    <t>安部　三理</t>
  </si>
  <si>
    <t>関口　雄大</t>
  </si>
  <si>
    <t>谷沢　僚星</t>
  </si>
  <si>
    <t>西村　旭陽</t>
  </si>
  <si>
    <t>久保田遥花</t>
  </si>
  <si>
    <t>野村　治生</t>
  </si>
  <si>
    <t>弘田　　愛</t>
  </si>
  <si>
    <t>塩井　寿実</t>
  </si>
  <si>
    <t>平澤　　悠</t>
  </si>
  <si>
    <t>太田　　薫</t>
  </si>
  <si>
    <t>関　　笑璃</t>
  </si>
  <si>
    <t>小野　瑛貴</t>
  </si>
  <si>
    <t>山田　秀敏</t>
  </si>
  <si>
    <t>佐藤　未菜</t>
  </si>
  <si>
    <t>大久保智貴</t>
  </si>
  <si>
    <t>工藤　　凜</t>
  </si>
  <si>
    <t>植島　　慶</t>
  </si>
  <si>
    <t>三善　璃々</t>
  </si>
  <si>
    <t>田川　　遼</t>
  </si>
  <si>
    <t>髙木　星南</t>
  </si>
  <si>
    <t>尾関　綾香</t>
  </si>
  <si>
    <t>土屋　愛梨</t>
  </si>
  <si>
    <t>佐藤　元治</t>
  </si>
  <si>
    <t>川名優里佳</t>
  </si>
  <si>
    <t>橋本　　岳</t>
  </si>
  <si>
    <t>飯野あかり</t>
  </si>
  <si>
    <t>辻内　佑樹</t>
  </si>
  <si>
    <t>宮内　　嶺</t>
  </si>
  <si>
    <t>福田　陸仁</t>
  </si>
  <si>
    <t>山名　　諒</t>
  </si>
  <si>
    <t>木村　元真</t>
  </si>
  <si>
    <t>小玉　衣吹</t>
  </si>
  <si>
    <t>内海　大雅</t>
  </si>
  <si>
    <t>落合　志歩</t>
  </si>
  <si>
    <t>髙田　朱々</t>
  </si>
  <si>
    <t>長井詩央理</t>
  </si>
  <si>
    <t>松本　万宙</t>
  </si>
  <si>
    <t>牧野　　杏</t>
  </si>
  <si>
    <t>谷沢　珠莉</t>
  </si>
  <si>
    <t>工藤慶一郎</t>
  </si>
  <si>
    <t>鈴木　大和</t>
  </si>
  <si>
    <t>松村　比翠</t>
  </si>
  <si>
    <t>林　　莉玖</t>
  </si>
  <si>
    <t>鶴岡　裕大</t>
  </si>
  <si>
    <t>佐藤　友紀</t>
  </si>
  <si>
    <t>須藤　真里</t>
  </si>
  <si>
    <t>松村　琥珀</t>
  </si>
  <si>
    <t>服部　航大</t>
  </si>
  <si>
    <t>田形　隼大</t>
  </si>
  <si>
    <t>鈴木　愛彩</t>
  </si>
  <si>
    <t>酒井　麻帆</t>
  </si>
  <si>
    <t>藤森　望結</t>
  </si>
  <si>
    <t>田端慶一郎</t>
  </si>
  <si>
    <t>福呂　千晴</t>
  </si>
  <si>
    <t>奥西　奏太</t>
  </si>
  <si>
    <t>土田　莉緒</t>
  </si>
  <si>
    <t>小池　朝光</t>
  </si>
  <si>
    <t>平田　想真</t>
  </si>
  <si>
    <t>廉　　抒准</t>
  </si>
  <si>
    <t>永松　丈瑠</t>
  </si>
  <si>
    <t>長谷川凛々</t>
  </si>
  <si>
    <t>馬場　大輔</t>
  </si>
  <si>
    <t>中村　柚希</t>
  </si>
  <si>
    <t>矢崎　莉央</t>
  </si>
  <si>
    <t>金城　秀澄</t>
  </si>
  <si>
    <t>関口さあや</t>
  </si>
  <si>
    <t>小阪　航平</t>
  </si>
  <si>
    <t>服部　麻亜</t>
  </si>
  <si>
    <t>永倉　颯人</t>
  </si>
  <si>
    <t>奥主あさひ</t>
  </si>
  <si>
    <t>栖川由悠磨</t>
  </si>
  <si>
    <t>牧野　　陸</t>
  </si>
  <si>
    <t>小林真有佳</t>
  </si>
  <si>
    <t>宮田　修輔</t>
  </si>
  <si>
    <t>内田　匠香</t>
  </si>
  <si>
    <t>小玉　怜南</t>
  </si>
  <si>
    <t>山﨑　心緒</t>
  </si>
  <si>
    <t>柴田　瑞生</t>
  </si>
  <si>
    <t>西村　彰禮</t>
  </si>
  <si>
    <t>宮内　　瞭</t>
  </si>
  <si>
    <t>武谷　明音</t>
  </si>
  <si>
    <t>髙田　埜乃</t>
  </si>
  <si>
    <t>石井　基博</t>
  </si>
  <si>
    <t>岡田　桃佳</t>
  </si>
  <si>
    <t>原　　優太</t>
  </si>
  <si>
    <t>中條　ゆり</t>
  </si>
  <si>
    <t>髙田　心湖</t>
  </si>
  <si>
    <t>小泉佳夏子</t>
  </si>
  <si>
    <t>小玉　寿生</t>
  </si>
  <si>
    <t>福田　莉子</t>
  </si>
  <si>
    <t>宮本暗算研究塾Ｍax</t>
  </si>
  <si>
    <t>浅野　嘉維</t>
  </si>
  <si>
    <t>魚路　彩羽</t>
  </si>
  <si>
    <t>滝沢　　直</t>
  </si>
  <si>
    <t>岩本　綾太</t>
  </si>
  <si>
    <t>吉家　禮都</t>
  </si>
  <si>
    <t>金子　十威</t>
  </si>
  <si>
    <t>髙杉　章圭</t>
  </si>
  <si>
    <t>重久慎太郎</t>
  </si>
  <si>
    <t>本間恒之介</t>
  </si>
  <si>
    <t>吉田　　椿</t>
  </si>
  <si>
    <t>田口　大翔</t>
  </si>
  <si>
    <t>斎藤　　光</t>
  </si>
  <si>
    <t>橋本　奏貴</t>
  </si>
  <si>
    <t>小沼　可怜</t>
  </si>
  <si>
    <t>島袋真珠子</t>
  </si>
  <si>
    <t>瑞慶覧　昊</t>
  </si>
  <si>
    <t>仲地　　輝</t>
  </si>
  <si>
    <t>嘉陽　宗麿</t>
  </si>
  <si>
    <t>宜名眞幸大</t>
  </si>
  <si>
    <t>山内　　颯</t>
  </si>
  <si>
    <t>高江洲誠人</t>
  </si>
  <si>
    <t>ぐしかわ珠算教室</t>
  </si>
  <si>
    <t>戸刺　柚乃</t>
  </si>
  <si>
    <t>平間　翔太</t>
  </si>
  <si>
    <t>髙橋　恭太</t>
  </si>
  <si>
    <t>竹田　　翔</t>
  </si>
  <si>
    <t>伊奈　玲香</t>
  </si>
  <si>
    <t>生天目澪乃</t>
  </si>
  <si>
    <t>森　　心琴</t>
  </si>
  <si>
    <t>平井　晴瑠</t>
  </si>
  <si>
    <t>針谷　莉央</t>
  </si>
  <si>
    <t>スラスラそろばん</t>
  </si>
  <si>
    <t>村上　　稜</t>
  </si>
  <si>
    <t>神保　孝太</t>
  </si>
  <si>
    <t>関　　百恵</t>
  </si>
  <si>
    <t>椿　　彩香</t>
  </si>
  <si>
    <t>森　英美理</t>
  </si>
  <si>
    <t>杉園　啓仁</t>
  </si>
  <si>
    <t>杉園　心彩</t>
  </si>
  <si>
    <t>長尾　　優</t>
  </si>
  <si>
    <t>王　　明希</t>
  </si>
  <si>
    <t>唐津珠算学院</t>
  </si>
  <si>
    <t>園田　大翔</t>
  </si>
  <si>
    <t>秀島　　聡</t>
  </si>
  <si>
    <t>村井さくら</t>
  </si>
  <si>
    <t>日高　蒼介</t>
  </si>
  <si>
    <t>福島新大郎</t>
  </si>
  <si>
    <t>小野尾晟瑠</t>
  </si>
  <si>
    <t>浜崎　由花</t>
  </si>
  <si>
    <t>山浦　悠星</t>
  </si>
  <si>
    <t>荻原　涼輔</t>
  </si>
  <si>
    <t>真木　　心</t>
  </si>
  <si>
    <t>福島　諒大</t>
  </si>
  <si>
    <t>苫小牧市立糸井小学校</t>
  </si>
  <si>
    <t>武田　大士</t>
  </si>
  <si>
    <t>本永　理来</t>
  </si>
  <si>
    <t>Ｃｏｕｎｔｓｐａｃｅ</t>
  </si>
  <si>
    <t>鈴木　美羽</t>
  </si>
  <si>
    <t>湯澤　遼貴</t>
  </si>
  <si>
    <t>宮島　帆花</t>
  </si>
  <si>
    <t>小川結莉香</t>
  </si>
  <si>
    <t>小窪　　希</t>
  </si>
  <si>
    <t>髙木　晴仁</t>
  </si>
  <si>
    <t>山本　優菜</t>
  </si>
  <si>
    <t>橋本　栞和</t>
  </si>
  <si>
    <t>竹山　翔太</t>
  </si>
  <si>
    <t>伊倉　孝騎</t>
  </si>
  <si>
    <t>齋藤　宗汰</t>
  </si>
  <si>
    <t>馬場　翔大</t>
  </si>
  <si>
    <t>田中　結心</t>
  </si>
  <si>
    <t>筒井駿太朗</t>
  </si>
  <si>
    <t>山本　澄来</t>
  </si>
  <si>
    <t>清川　美結</t>
  </si>
  <si>
    <t>昭島珠算学院</t>
  </si>
  <si>
    <t>長谷部大和</t>
  </si>
  <si>
    <t>下川　大登</t>
  </si>
  <si>
    <t>大草　心愛</t>
  </si>
  <si>
    <t>渡邉　　蓮</t>
  </si>
  <si>
    <t>加藤　　環</t>
  </si>
  <si>
    <t>渡邉　結菜</t>
  </si>
  <si>
    <t>山田　蒼大</t>
  </si>
  <si>
    <t>加藤蒼士郎</t>
  </si>
  <si>
    <t>白澤　栄人</t>
  </si>
  <si>
    <t>Ｓ＆Ａあんざんスクール</t>
  </si>
  <si>
    <t>澤田　一護</t>
  </si>
  <si>
    <t>田口　篤汰</t>
  </si>
  <si>
    <t>小林　優太</t>
  </si>
  <si>
    <t>松澤　ゆり</t>
  </si>
  <si>
    <t>川村　友乃</t>
  </si>
  <si>
    <t>堀内　菜月</t>
  </si>
  <si>
    <t>林　慎一郎</t>
  </si>
  <si>
    <t>工藤由季夫</t>
  </si>
  <si>
    <t>大野眞俐翔</t>
  </si>
  <si>
    <t>金井　京太</t>
  </si>
  <si>
    <t>藤田　実希</t>
  </si>
  <si>
    <t>堀内　優衣</t>
  </si>
  <si>
    <t>澤田　柑奈</t>
  </si>
  <si>
    <t>横山　咲希</t>
  </si>
  <si>
    <t>萩原愛理沙</t>
  </si>
  <si>
    <t>山口紗也加</t>
  </si>
  <si>
    <t>樫村　八重</t>
  </si>
  <si>
    <t>藤田　健一</t>
  </si>
  <si>
    <t>真栄喜そろばん教室</t>
  </si>
  <si>
    <t>後藤　智衣</t>
  </si>
  <si>
    <t>小林　千夏</t>
  </si>
  <si>
    <t>福井　昌美</t>
  </si>
  <si>
    <t>山本　藍加</t>
  </si>
  <si>
    <t>副島　菜桜</t>
  </si>
  <si>
    <t>山本　光輝</t>
  </si>
  <si>
    <t>福井　泰貴</t>
  </si>
  <si>
    <t>佐々木愛奈</t>
  </si>
  <si>
    <t>宮澤　慶多</t>
  </si>
  <si>
    <t>枝元　惇志</t>
  </si>
  <si>
    <t>石原　百華</t>
  </si>
  <si>
    <t>篠田　海惺</t>
  </si>
  <si>
    <t>宮澤　百花</t>
  </si>
  <si>
    <t>近藤　碧瑠</t>
  </si>
  <si>
    <t>髙橋　佑月</t>
  </si>
  <si>
    <t>佐々木愛実</t>
  </si>
  <si>
    <t>山口和香奈</t>
  </si>
  <si>
    <t>双葉そろばん教室</t>
  </si>
  <si>
    <t>藤岡　美帆</t>
  </si>
  <si>
    <t>田中亜耶乃</t>
  </si>
  <si>
    <t>古村　夏蓮</t>
  </si>
  <si>
    <t>中村　楓珈</t>
  </si>
  <si>
    <t>立命館大学</t>
  </si>
  <si>
    <t>𠮷川　晴樹</t>
  </si>
  <si>
    <t>巽　琥汰郎</t>
  </si>
  <si>
    <t>𠮷川　大樹</t>
  </si>
  <si>
    <t>𠮷川　祐樹</t>
  </si>
  <si>
    <t>齋藤　有理</t>
  </si>
  <si>
    <t xml:space="preserve">矢倉　理紗 </t>
  </si>
  <si>
    <r>
      <rPr>
        <sz val="12"/>
        <color rgb="FFFF0000"/>
        <rFont val="ＭＳ ゴシック"/>
        <family val="3"/>
        <charset val="128"/>
      </rPr>
      <t>全国珠算競技大会　そろばん　</t>
    </r>
    <r>
      <rPr>
        <sz val="24"/>
        <color rgb="FFFF0000"/>
        <rFont val="ＭＳ ゴシック"/>
        <family val="3"/>
        <charset val="128"/>
      </rPr>
      <t>クリスマスカップ２０２２　選手申込フォーム</t>
    </r>
    <rPh sb="27" eb="29">
      <t>センシュ</t>
    </rPh>
    <phoneticPr fontId="1"/>
  </si>
  <si>
    <t>会場</t>
    <rPh sb="0" eb="2">
      <t>カイジョウ</t>
    </rPh>
    <phoneticPr fontId="1"/>
  </si>
  <si>
    <t>オンライン</t>
    <phoneticPr fontId="1"/>
  </si>
  <si>
    <t>オン
ライン</t>
    <phoneticPr fontId="1"/>
  </si>
  <si>
    <t>参加に『1』</t>
    <rPh sb="0" eb="2">
      <t>サンカ</t>
    </rPh>
    <phoneticPr fontId="1"/>
  </si>
  <si>
    <t>１２月２５日（日）の会場開催で、競技委員としてお手伝いいただける方は、以下に入力ください。</t>
    <rPh sb="2" eb="3">
      <t>ガツ</t>
    </rPh>
    <rPh sb="5" eb="6">
      <t>ニチ</t>
    </rPh>
    <rPh sb="7" eb="8">
      <t>ニチ</t>
    </rPh>
    <rPh sb="10" eb="12">
      <t>カイジョウ</t>
    </rPh>
    <rPh sb="12" eb="14">
      <t>カイサイ</t>
    </rPh>
    <rPh sb="16" eb="18">
      <t>キョウギ</t>
    </rPh>
    <rPh sb="18" eb="20">
      <t>イイン</t>
    </rPh>
    <rPh sb="24" eb="26">
      <t>テツダ</t>
    </rPh>
    <rPh sb="32" eb="33">
      <t>カタ</t>
    </rPh>
    <rPh sb="35" eb="37">
      <t>イカ</t>
    </rPh>
    <rPh sb="38" eb="40">
      <t>ニュウリョク</t>
    </rPh>
    <phoneticPr fontId="1"/>
  </si>
  <si>
    <t>両方参加</t>
    <rPh sb="0" eb="2">
      <t>リョウホウ</t>
    </rPh>
    <rPh sb="2" eb="4">
      <t>サンカ</t>
    </rPh>
    <phoneticPr fontId="1"/>
  </si>
  <si>
    <t>オンライン
のみ参加</t>
    <rPh sb="8" eb="10">
      <t>サンカ</t>
    </rPh>
    <phoneticPr fontId="1"/>
  </si>
  <si>
    <t>会場
のみ参加</t>
    <rPh sb="0" eb="2">
      <t>カイジョウ</t>
    </rPh>
    <rPh sb="5" eb="7">
      <t>サンカ</t>
    </rPh>
    <phoneticPr fontId="1"/>
  </si>
  <si>
    <t>参加人数確認</t>
    <rPh sb="0" eb="4">
      <t>サンカニンズウ</t>
    </rPh>
    <rPh sb="4" eb="6">
      <t>カクニン</t>
    </rPh>
    <phoneticPr fontId="1"/>
  </si>
  <si>
    <t>× 選手参加料 \6,000</t>
    <phoneticPr fontId="1"/>
  </si>
  <si>
    <t>× 選手参加料 \3,000</t>
    <phoneticPr fontId="1"/>
  </si>
  <si>
    <t>参加費用</t>
    <rPh sb="0" eb="4">
      <t>サンカヒヨウ</t>
    </rPh>
    <phoneticPr fontId="1"/>
  </si>
  <si>
    <t>藤井　煌大</t>
  </si>
  <si>
    <t>丸山　絆知</t>
  </si>
  <si>
    <t>藤平　彩未</t>
  </si>
  <si>
    <t>荒武　ゆき</t>
  </si>
  <si>
    <t>藤田じんそ</t>
  </si>
  <si>
    <t>秋田　鈴奈</t>
  </si>
  <si>
    <t>東郷　孝紀</t>
  </si>
  <si>
    <t>中根ももこ</t>
  </si>
  <si>
    <t>柴田　心春</t>
  </si>
  <si>
    <t>西尾　実咲</t>
  </si>
  <si>
    <t>藤本　桜介</t>
  </si>
  <si>
    <t>岩瀬　創祐</t>
  </si>
  <si>
    <t>森末　健心</t>
  </si>
  <si>
    <t>古長　寧織</t>
  </si>
  <si>
    <t>比嘉　浩介</t>
  </si>
  <si>
    <t>古波藏　圭</t>
  </si>
  <si>
    <t>安座間大颯</t>
  </si>
  <si>
    <t>久井　　亮</t>
  </si>
  <si>
    <t>比嘉　杏佳</t>
  </si>
  <si>
    <t>奥山　紗生</t>
  </si>
  <si>
    <t>阿部　浩也</t>
  </si>
  <si>
    <t>岩水　愛華</t>
  </si>
  <si>
    <t>笠井　紗良</t>
  </si>
  <si>
    <t>稲葉　奏詞</t>
  </si>
  <si>
    <t>榎本　陽真</t>
  </si>
  <si>
    <t>境　里彩子</t>
  </si>
  <si>
    <t>深堀　翔太</t>
  </si>
  <si>
    <t>白井　英琉</t>
  </si>
  <si>
    <t>樋口　愉花</t>
  </si>
  <si>
    <t>岩岡　柑奈</t>
  </si>
  <si>
    <t>青山　瑞歩</t>
  </si>
  <si>
    <t>山田　芽生</t>
  </si>
  <si>
    <t>成田　　圭</t>
  </si>
  <si>
    <t>金　　新人</t>
  </si>
  <si>
    <t>谷本　望珠</t>
  </si>
  <si>
    <t>石川雄一朗</t>
  </si>
  <si>
    <t>小野　琉生</t>
  </si>
  <si>
    <t>及川　美月</t>
  </si>
  <si>
    <t>篠原　　琉</t>
  </si>
  <si>
    <t>田口　快渡</t>
  </si>
  <si>
    <t>吉村　　櫂</t>
  </si>
  <si>
    <t>松江明衣子</t>
  </si>
  <si>
    <t>赤松　巧海</t>
  </si>
  <si>
    <t>迎田　　嵩</t>
  </si>
  <si>
    <t>芦田　聡真</t>
  </si>
  <si>
    <t>地濃　咲子</t>
  </si>
  <si>
    <t>野口　芽似</t>
  </si>
  <si>
    <t>宮野　龍真</t>
  </si>
  <si>
    <t>下郡　将喜</t>
  </si>
  <si>
    <t>寺田　椛乃</t>
  </si>
  <si>
    <t>鈴木　恵理</t>
  </si>
  <si>
    <t>関口　　遥</t>
  </si>
  <si>
    <t>井田十和音</t>
  </si>
  <si>
    <t>伊藤　　凛</t>
  </si>
  <si>
    <t>司馬　駿樹</t>
  </si>
  <si>
    <t>片渕　陽斗</t>
  </si>
  <si>
    <t>星野　　瞳</t>
  </si>
  <si>
    <t>岩本　旺大</t>
  </si>
  <si>
    <t>吉田　永晟</t>
  </si>
  <si>
    <t>柴山　晃緒</t>
  </si>
  <si>
    <t>伊藤　愛梨</t>
  </si>
  <si>
    <t>金原　典真</t>
  </si>
  <si>
    <t>上地　隆楽</t>
  </si>
  <si>
    <t>中島　信翔</t>
  </si>
  <si>
    <t>竹谷　優輝</t>
  </si>
  <si>
    <t>吉川　大樹</t>
  </si>
  <si>
    <t>青野　奈緒</t>
  </si>
  <si>
    <t>青野　奈美</t>
  </si>
  <si>
    <t>越智　叶穏</t>
  </si>
  <si>
    <t>石川　巧真</t>
  </si>
  <si>
    <t>大城　双葉</t>
  </si>
  <si>
    <t>澁谷　勇寛</t>
  </si>
  <si>
    <t>安座間大和</t>
  </si>
  <si>
    <t>大城　茉穂</t>
  </si>
  <si>
    <t>村井　悠莉</t>
  </si>
  <si>
    <t>寺島　史恩</t>
  </si>
  <si>
    <t>佐藤　理久</t>
  </si>
  <si>
    <t>根本　陽菜</t>
  </si>
  <si>
    <t>飯村　太智</t>
  </si>
  <si>
    <t>岩﨑　孔志</t>
  </si>
  <si>
    <t>新井　優作</t>
  </si>
  <si>
    <t>中村　蓮斗</t>
  </si>
  <si>
    <t>津久井夏帆</t>
  </si>
  <si>
    <t>深堀　桜愛</t>
  </si>
  <si>
    <t>保屋野和真</t>
  </si>
  <si>
    <t>田所　真歩</t>
  </si>
  <si>
    <t>宮坂　英佑</t>
  </si>
  <si>
    <t>木村　和颯</t>
  </si>
  <si>
    <t>山根　陽香</t>
  </si>
  <si>
    <t>栗原　優奈</t>
  </si>
  <si>
    <t>諸岡　椿紗</t>
  </si>
  <si>
    <t>小林　逢華</t>
  </si>
  <si>
    <t>末松　　峻</t>
  </si>
  <si>
    <t>野田　百花</t>
  </si>
  <si>
    <t>阿部　葉月</t>
  </si>
  <si>
    <t>大山ひより</t>
  </si>
  <si>
    <t>太田　悠道</t>
  </si>
  <si>
    <t>熊野　瑛太</t>
  </si>
  <si>
    <t>宮野　優真</t>
  </si>
  <si>
    <t>小泉遼太朗</t>
  </si>
  <si>
    <t>笹川　龍成</t>
  </si>
  <si>
    <t>草ヶ谷百音</t>
  </si>
  <si>
    <t>加藤　秀馬</t>
  </si>
  <si>
    <t>進藤　　快</t>
  </si>
  <si>
    <t>細木　佑夏</t>
  </si>
  <si>
    <t>浅見　彩葉</t>
  </si>
  <si>
    <t>豊田　果歩</t>
  </si>
  <si>
    <t>岩田　龍樹</t>
  </si>
  <si>
    <t>池上　朝陽</t>
  </si>
  <si>
    <t>大下　未夢</t>
  </si>
  <si>
    <t>尾村　陽色</t>
  </si>
  <si>
    <t>林　　拓希</t>
  </si>
  <si>
    <t>大月　楓花</t>
  </si>
  <si>
    <t>平口　花穏</t>
  </si>
  <si>
    <t>藤原　啓尊</t>
  </si>
  <si>
    <t>森　　千碩</t>
  </si>
  <si>
    <t>加藤　義翔</t>
  </si>
  <si>
    <t>松井　優磨</t>
  </si>
  <si>
    <t>加藤　優月</t>
  </si>
  <si>
    <t>三上　明葵</t>
  </si>
  <si>
    <t>根來　桜子</t>
  </si>
  <si>
    <t>河村伊万里</t>
  </si>
  <si>
    <t>岡本　千愛</t>
  </si>
  <si>
    <t>村瀬くるみ</t>
  </si>
  <si>
    <t>中島　柚菜</t>
  </si>
  <si>
    <t>小亀　響子</t>
  </si>
  <si>
    <t>杉本　紗菜</t>
  </si>
  <si>
    <t>木田　樹希</t>
  </si>
  <si>
    <t>吉川　祐樹</t>
  </si>
  <si>
    <t>村上真乃華</t>
  </si>
  <si>
    <t>加藤　　栞</t>
  </si>
  <si>
    <t>越智　咲蘭</t>
  </si>
  <si>
    <t>高　　雪乃</t>
  </si>
  <si>
    <t>藤本　望亜</t>
  </si>
  <si>
    <t>若本　大和</t>
  </si>
  <si>
    <t>池田　翔真</t>
  </si>
  <si>
    <t>吉谷　香凜</t>
  </si>
  <si>
    <t>平良姫愛莉</t>
  </si>
  <si>
    <t>安藤琉乃介</t>
  </si>
  <si>
    <t>前原　夏月</t>
  </si>
  <si>
    <t>朝　　美心</t>
  </si>
  <si>
    <t>大野　　優</t>
  </si>
  <si>
    <t>高志武紗羽</t>
  </si>
  <si>
    <t>安座間心愛</t>
  </si>
  <si>
    <t>大城　奈桜</t>
  </si>
  <si>
    <t>比嘉　海翔</t>
  </si>
  <si>
    <t>西平　　凌</t>
  </si>
  <si>
    <t>久井　萌佳</t>
  </si>
  <si>
    <t>比嘉　柚稀</t>
  </si>
  <si>
    <t>VU NGOC SAO KHUE</t>
  </si>
  <si>
    <t>瀬野奈菜絵</t>
  </si>
  <si>
    <t>井上　真凛</t>
  </si>
  <si>
    <t>木幡　竜亜</t>
  </si>
  <si>
    <t>根本穂乃香</t>
  </si>
  <si>
    <t>菖蒲沢悠叶</t>
  </si>
  <si>
    <t>松崎　結大</t>
  </si>
  <si>
    <t>中里　樹希</t>
  </si>
  <si>
    <t>田村光佐來</t>
  </si>
  <si>
    <t>田口　彩葉</t>
  </si>
  <si>
    <t>佐藤　優衣</t>
  </si>
  <si>
    <t>佐藤　萌衣</t>
  </si>
  <si>
    <t>藤倉　大輔</t>
  </si>
  <si>
    <t>寺田　圭駕</t>
  </si>
  <si>
    <t>佐藤　光七</t>
  </si>
  <si>
    <t>五嶋　涼太</t>
  </si>
  <si>
    <t>山本　佳苗</t>
  </si>
  <si>
    <t>下井　悠照</t>
  </si>
  <si>
    <t>大迫　拓真</t>
  </si>
  <si>
    <t>嶋根　誠也</t>
  </si>
  <si>
    <t>前芝　航成</t>
  </si>
  <si>
    <t>井原　央登</t>
  </si>
  <si>
    <t>秋本　　匠</t>
  </si>
  <si>
    <t>鈴木　水心</t>
  </si>
  <si>
    <t>蜂須賀　明</t>
  </si>
  <si>
    <t>春木　優佳</t>
  </si>
  <si>
    <t>栗栖　律貴</t>
  </si>
  <si>
    <t>濱林　　萌</t>
  </si>
  <si>
    <t>加藤みいな</t>
  </si>
  <si>
    <t>白石　　陽</t>
  </si>
  <si>
    <t>神德　万央</t>
  </si>
  <si>
    <t>髙山　雅純</t>
  </si>
  <si>
    <t>吉田ひかり</t>
  </si>
  <si>
    <t>中根かのこ</t>
  </si>
  <si>
    <t>誉田　　智</t>
  </si>
  <si>
    <t>伊藤万乃佳</t>
  </si>
  <si>
    <t>本田　彩夏</t>
  </si>
  <si>
    <t>林　　恭永</t>
  </si>
  <si>
    <t>真鍋　洋平</t>
  </si>
  <si>
    <t>佐藤　加穂</t>
  </si>
  <si>
    <t>内田　怜那</t>
  </si>
  <si>
    <t>田村　優佳</t>
  </si>
  <si>
    <t>山田　夢花</t>
  </si>
  <si>
    <t>亀山　美和</t>
  </si>
  <si>
    <t>髙村　優平</t>
  </si>
  <si>
    <t>進藤　優翔</t>
  </si>
  <si>
    <t>小黒　香乃</t>
  </si>
  <si>
    <t>山後　仁美</t>
  </si>
  <si>
    <t>松田　曉亮</t>
  </si>
  <si>
    <t>青木真太郎</t>
  </si>
  <si>
    <t>山田　純菜</t>
  </si>
  <si>
    <t>小林　吏紗</t>
  </si>
  <si>
    <t>藤原　千聖</t>
  </si>
  <si>
    <t>浅井　彩乃</t>
  </si>
  <si>
    <t>加藤　美月</t>
  </si>
  <si>
    <t>清水　龍馬</t>
  </si>
  <si>
    <t>南部　圭佑</t>
  </si>
  <si>
    <t>谷川　真元</t>
  </si>
  <si>
    <t>田之畑礼良</t>
  </si>
  <si>
    <t>西野　　歩</t>
  </si>
  <si>
    <t>長妻　一希</t>
  </si>
  <si>
    <t>青野　奈々</t>
  </si>
  <si>
    <t>岡本　萌子</t>
  </si>
  <si>
    <t>髙橋　音葉</t>
  </si>
  <si>
    <t>渡辺　健人</t>
  </si>
  <si>
    <t>伊波　舞倫</t>
  </si>
  <si>
    <t>島袋　夢都</t>
  </si>
  <si>
    <t>石川　帆月</t>
  </si>
  <si>
    <t>伊波かなさ</t>
  </si>
  <si>
    <t>西平　　峻</t>
  </si>
  <si>
    <t>大里亜希子</t>
  </si>
  <si>
    <t>久貝香莉奈</t>
  </si>
  <si>
    <t>平良　林華</t>
  </si>
  <si>
    <t>荷川取美佑</t>
  </si>
  <si>
    <t>PHAN CAO HUY ANH</t>
  </si>
  <si>
    <t>小山田優子</t>
  </si>
  <si>
    <t>黒羽　慧美</t>
  </si>
  <si>
    <t>黒羽　清美</t>
  </si>
  <si>
    <t>坂平　雄飛</t>
  </si>
  <si>
    <t>小川　実咲</t>
  </si>
  <si>
    <t>合澤　拓亮</t>
  </si>
  <si>
    <t>高橋　知旦</t>
  </si>
  <si>
    <t>清水　樹里</t>
  </si>
  <si>
    <t>下谷地　輝</t>
  </si>
  <si>
    <t>田中　優花</t>
  </si>
  <si>
    <t>長谷川万里衣</t>
  </si>
  <si>
    <t>吉岡　　翼</t>
  </si>
  <si>
    <t>野田　祐樹</t>
  </si>
  <si>
    <t>吉田龍一郎</t>
  </si>
  <si>
    <t>前川　彩果</t>
  </si>
  <si>
    <t>佐藤恵理子</t>
  </si>
  <si>
    <t>阿部　貴広</t>
  </si>
  <si>
    <t>冨永　千乃</t>
  </si>
  <si>
    <t>渡辺　信彦</t>
  </si>
  <si>
    <t>加藤　紀香</t>
  </si>
  <si>
    <t>佐藤　美乃</t>
  </si>
  <si>
    <t>朴　　咲耶</t>
  </si>
  <si>
    <t>古山　直樹</t>
  </si>
  <si>
    <t>賀来有希沙</t>
  </si>
  <si>
    <t>藤原　広幸</t>
  </si>
  <si>
    <t>戸田　慶吾</t>
  </si>
  <si>
    <t>棚井あいり</t>
  </si>
  <si>
    <t>荒木　孝仁</t>
  </si>
  <si>
    <t>小澤　隼平</t>
  </si>
  <si>
    <t>小田　隆生</t>
  </si>
  <si>
    <t>神田　翔真</t>
  </si>
  <si>
    <t>高橋　一穂</t>
  </si>
  <si>
    <t>佐藤結名子</t>
  </si>
  <si>
    <t>浦崎　天梨</t>
  </si>
  <si>
    <t>東　賢司郎</t>
  </si>
  <si>
    <t>杉岡　祐依</t>
  </si>
  <si>
    <t>堀内　奎太</t>
  </si>
  <si>
    <t>秋山　正太</t>
  </si>
  <si>
    <t>河野　翔太</t>
  </si>
  <si>
    <t>田中　千恵</t>
  </si>
  <si>
    <t>橋詰　幸輝</t>
  </si>
  <si>
    <t>秦　　修平</t>
  </si>
  <si>
    <t>吉本　寛敬</t>
  </si>
  <si>
    <t>渡邉　有葵</t>
  </si>
  <si>
    <t>髙橋　愛未</t>
  </si>
  <si>
    <t>平良　瑠華</t>
  </si>
  <si>
    <t>玉栄　大介</t>
  </si>
  <si>
    <t>参加回数</t>
    <rPh sb="0" eb="4">
      <t>サンカカイスウ</t>
    </rPh>
    <phoneticPr fontId="1"/>
  </si>
  <si>
    <t>平藤そろばんあんざん教室</t>
  </si>
  <si>
    <t>しのぶスクール</t>
  </si>
  <si>
    <t>ＳＨＩＭＩＺＵそろばん</t>
  </si>
  <si>
    <t>高崎経済大学</t>
  </si>
  <si>
    <t>そろばん教室ＵＳＡ</t>
    <rPh sb="4" eb="6">
      <t>キョウシツ</t>
    </rPh>
    <phoneticPr fontId="8"/>
  </si>
  <si>
    <t>そろばんスクール友愛</t>
  </si>
  <si>
    <t>野田あんざんそろばんアカデミー</t>
  </si>
  <si>
    <t>我孫子市立根戸小学校</t>
  </si>
  <si>
    <t>佐藤そろばん漢字教室</t>
    <rPh sb="0" eb="2">
      <t>サトウ</t>
    </rPh>
    <rPh sb="6" eb="8">
      <t>カンジ</t>
    </rPh>
    <rPh sb="8" eb="10">
      <t>キョウシツ</t>
    </rPh>
    <phoneticPr fontId="8"/>
  </si>
  <si>
    <t>かつびし珠算教室</t>
  </si>
  <si>
    <t>加藤珠算教室</t>
  </si>
  <si>
    <t>個人情報保護委員会事務局</t>
  </si>
  <si>
    <t>寺子屋そろばんスクール</t>
  </si>
  <si>
    <t>川上スクール</t>
  </si>
  <si>
    <t>秀峰学園</t>
  </si>
  <si>
    <t>はやぶさそろばんスクール</t>
  </si>
  <si>
    <t>荒川珠算学校</t>
    <rPh sb="0" eb="2">
      <t>アラカワ</t>
    </rPh>
    <rPh sb="2" eb="4">
      <t>シュザン</t>
    </rPh>
    <rPh sb="4" eb="6">
      <t>ガッコウ</t>
    </rPh>
    <phoneticPr fontId="8"/>
  </si>
  <si>
    <t>丸一珠算教室</t>
    <rPh sb="0" eb="2">
      <t>マルイチ</t>
    </rPh>
    <rPh sb="2" eb="4">
      <t>シュザン</t>
    </rPh>
    <rPh sb="4" eb="6">
      <t>キョウシツ</t>
    </rPh>
    <phoneticPr fontId="8"/>
  </si>
  <si>
    <t>最勝珠算塾</t>
  </si>
  <si>
    <t>ステップキッズ</t>
  </si>
  <si>
    <t>京都府立京都すばる高等学校</t>
  </si>
  <si>
    <t>伊藤珠算塾</t>
  </si>
  <si>
    <t>そろばん楽園インフィニティ</t>
  </si>
  <si>
    <t>奈良女子大学大学院</t>
  </si>
  <si>
    <t>PACHIPACHIアバカス・スクール</t>
  </si>
  <si>
    <t>中薮そろばん教室</t>
  </si>
  <si>
    <t>有銘珠算学院</t>
  </si>
  <si>
    <t>珠光そろばん塾</t>
  </si>
  <si>
    <t>宮古珠算学校</t>
  </si>
  <si>
    <t>Rensei Education Center</t>
  </si>
  <si>
    <t>平成そろばんアカデミー</t>
    <rPh sb="0" eb="2">
      <t>ヘイセイ</t>
    </rPh>
    <phoneticPr fontId="8"/>
  </si>
  <si>
    <t>両方</t>
    <rPh sb="0" eb="2">
      <t>リョウホウ</t>
    </rPh>
    <phoneticPr fontId="1"/>
  </si>
  <si>
    <r>
      <t xml:space="preserve">クラス
</t>
    </r>
    <r>
      <rPr>
        <sz val="9"/>
        <color theme="0"/>
        <rFont val="ＭＳ ゴシック"/>
        <family val="3"/>
        <charset val="128"/>
      </rPr>
      <t>（F1/F0）</t>
    </r>
    <phoneticPr fontId="1"/>
  </si>
  <si>
    <t>お願い</t>
    <rPh sb="1" eb="2">
      <t>ネガ</t>
    </rPh>
    <phoneticPr fontId="1"/>
  </si>
  <si>
    <t>詳細確認用</t>
    <rPh sb="0" eb="2">
      <t>ショウサイ</t>
    </rPh>
    <rPh sb="2" eb="4">
      <t>カクニン</t>
    </rPh>
    <rPh sb="4" eb="5">
      <t>ヨウ</t>
    </rPh>
    <phoneticPr fontId="1"/>
  </si>
  <si>
    <r>
      <t xml:space="preserve">部門
</t>
    </r>
    <r>
      <rPr>
        <sz val="9"/>
        <color theme="0"/>
        <rFont val="ＭＳ ゴシック"/>
        <family val="3"/>
        <charset val="128"/>
      </rPr>
      <t>（A/B/C/D/E）</t>
    </r>
    <rPh sb="0" eb="2">
      <t>ブモン</t>
    </rPh>
    <phoneticPr fontId="1"/>
  </si>
  <si>
    <t>※Ｆ１クラスの人数は、オンライン参加に含まれます</t>
    <rPh sb="7" eb="9">
      <t>ニンズウ</t>
    </rPh>
    <rPh sb="16" eb="18">
      <t>サンカ</t>
    </rPh>
    <rPh sb="19" eb="20">
      <t>フク</t>
    </rPh>
    <phoneticPr fontId="1"/>
  </si>
  <si>
    <t>合計</t>
    <rPh sb="0" eb="2">
      <t>ゴウケイ</t>
    </rPh>
    <phoneticPr fontId="1"/>
  </si>
  <si>
    <t>プルダウン（▼のマーク）からではなく、直接入力や他シートからコピーし貼り付けることもできます。
コピペの際は、入力規則にご注意ください。正しく人数カウントができなくなる場合があります。</t>
    <rPh sb="19" eb="21">
      <t>チョクセツ</t>
    </rPh>
    <rPh sb="21" eb="23">
      <t>ニュウリョク</t>
    </rPh>
    <rPh sb="24" eb="25">
      <t>ホカ</t>
    </rPh>
    <rPh sb="34" eb="35">
      <t>ハ</t>
    </rPh>
    <rPh sb="36" eb="37">
      <t>ツ</t>
    </rPh>
    <rPh sb="52" eb="53">
      <t>サイ</t>
    </rPh>
    <rPh sb="55" eb="59">
      <t>ニュウリョクキソク</t>
    </rPh>
    <rPh sb="61" eb="63">
      <t>チュウイ</t>
    </rPh>
    <rPh sb="68" eb="69">
      <t>タダ</t>
    </rPh>
    <rPh sb="71" eb="73">
      <t>ニンズウ</t>
    </rPh>
    <rPh sb="84" eb="86">
      <t>バアイ</t>
    </rPh>
    <phoneticPr fontId="1"/>
  </si>
  <si>
    <t>競技委員</t>
    <rPh sb="0" eb="2">
      <t>キョウギ</t>
    </rPh>
    <rPh sb="2" eb="4">
      <t>イイン</t>
    </rPh>
    <phoneticPr fontId="1"/>
  </si>
  <si>
    <t>　団体名で過去３年間の参加回数を表示します。漢字間違えや表記違い（サンラク、Sanraku、SANRAKUなど）は表示されない場合があります。
　回数にズレが発生している場合や、正しく表示されない場合は、正しい回数を確認して入力してください。
　オンライン全国大会『夏のクリスマスカップ』は参加回数に含まれません。</t>
    <rPh sb="1" eb="3">
      <t>ダンタイ</t>
    </rPh>
    <rPh sb="5" eb="7">
      <t>カコ</t>
    </rPh>
    <rPh sb="8" eb="10">
      <t>ネンカン</t>
    </rPh>
    <rPh sb="11" eb="15">
      <t>サンカカイスウ</t>
    </rPh>
    <rPh sb="16" eb="18">
      <t>ヒョウジ</t>
    </rPh>
    <rPh sb="22" eb="26">
      <t>カンジマチガ</t>
    </rPh>
    <rPh sb="28" eb="31">
      <t>ヒョウキチガ</t>
    </rPh>
    <rPh sb="57" eb="59">
      <t>ヒョウジ</t>
    </rPh>
    <rPh sb="63" eb="65">
      <t>バアイ</t>
    </rPh>
    <rPh sb="73" eb="75">
      <t>カイスウ</t>
    </rPh>
    <rPh sb="79" eb="81">
      <t>ハッセイ</t>
    </rPh>
    <rPh sb="85" eb="87">
      <t>バアイ</t>
    </rPh>
    <rPh sb="89" eb="90">
      <t>タダ</t>
    </rPh>
    <rPh sb="92" eb="94">
      <t>ヒョウジ</t>
    </rPh>
    <rPh sb="98" eb="100">
      <t>バアイ</t>
    </rPh>
    <rPh sb="102" eb="103">
      <t>タダ</t>
    </rPh>
    <rPh sb="105" eb="107">
      <t>カイスウ</t>
    </rPh>
    <rPh sb="108" eb="110">
      <t>カクニン</t>
    </rPh>
    <rPh sb="112" eb="114">
      <t>ニュウリョク</t>
    </rPh>
    <rPh sb="128" eb="132">
      <t>ゼンコクタイカイ</t>
    </rPh>
    <rPh sb="133" eb="134">
      <t>ナツ</t>
    </rPh>
    <rPh sb="145" eb="149">
      <t>サンカカイスウ</t>
    </rPh>
    <rPh sb="150" eb="151">
      <t>フク</t>
    </rPh>
    <phoneticPr fontId="1"/>
  </si>
  <si>
    <t>　選手氏名で過去３年間の参加回数を表示します。漢字間違えや表記違い（高柳、髙柳、髙栁など）は表示されない場合があります。
　回数にズレが発生している場合や、正しく表示されない場合は、正しい回数を確認して入力してください。
　オンライン全国大会『夏のクリスマスカップ』は参加回数に含まれません。</t>
    <rPh sb="1" eb="5">
      <t>センシュシメイ</t>
    </rPh>
    <rPh sb="6" eb="8">
      <t>カコ</t>
    </rPh>
    <rPh sb="9" eb="11">
      <t>ネンカン</t>
    </rPh>
    <rPh sb="12" eb="16">
      <t>サンカカイスウ</t>
    </rPh>
    <rPh sb="17" eb="19">
      <t>ヒョウジ</t>
    </rPh>
    <rPh sb="23" eb="27">
      <t>カンジマチガ</t>
    </rPh>
    <rPh sb="29" eb="32">
      <t>ヒョウキチガ</t>
    </rPh>
    <rPh sb="34" eb="36">
      <t>タカヤナギ</t>
    </rPh>
    <rPh sb="37" eb="39">
      <t>タカヤナギ</t>
    </rPh>
    <rPh sb="40" eb="42">
      <t>タカヤナギ</t>
    </rPh>
    <rPh sb="46" eb="48">
      <t>ヒョウジ</t>
    </rPh>
    <rPh sb="52" eb="54">
      <t>バアイ</t>
    </rPh>
    <rPh sb="62" eb="64">
      <t>カイスウ</t>
    </rPh>
    <rPh sb="68" eb="70">
      <t>ハッセイ</t>
    </rPh>
    <rPh sb="74" eb="76">
      <t>バアイ</t>
    </rPh>
    <rPh sb="78" eb="79">
      <t>タダ</t>
    </rPh>
    <rPh sb="81" eb="83">
      <t>ヒョウジ</t>
    </rPh>
    <rPh sb="87" eb="89">
      <t>バアイ</t>
    </rPh>
    <rPh sb="91" eb="92">
      <t>タダ</t>
    </rPh>
    <rPh sb="94" eb="96">
      <t>カイスウ</t>
    </rPh>
    <rPh sb="97" eb="99">
      <t>カクニン</t>
    </rPh>
    <rPh sb="101" eb="103">
      <t>ニュウリョク</t>
    </rPh>
    <phoneticPr fontId="1"/>
  </si>
  <si>
    <r>
      <rPr>
        <sz val="3"/>
        <rFont val="ＭＳ ゴシック"/>
        <family val="3"/>
        <charset val="128"/>
      </rPr>
      <t xml:space="preserve">
</t>
    </r>
    <r>
      <rPr>
        <sz val="10.5"/>
        <rFont val="ＭＳ ゴシック"/>
        <family val="3"/>
        <charset val="128"/>
      </rPr>
      <t xml:space="preserve">■お申し込みいただいても、会場の定員等の状況により受け付けられない場合があります。選手の皆様にも、参加が確定したわけではない旨、お伝えください。
■参加費用の振込は、申込確定後にお願いします。上記の通り人数調整を行う場合がありますので、１１月１５日までに確定メールをお送りします。
■１１月１５日までにメールが届かない場合は、お電話でご連絡ください（０４８－８８４－１９８８）。
■クラスを間違えて申込むと、全参加者の全成績に影響します。運営側では確認できません。Ｆ０かＦ１か、改めてご確認をお願いします。
■同点同位ですが、選手番号が若い方が上に表示されます。団体決勝の際も番号が若い方がメンバーとなりますので、踏まえた上でお申し込みください。
■参加回数は初参加者が『１』で、最大『２３』となります。昨年までの記念誌、及びこのファイルの右方セルで確認して入力してください。
■参加会場番号は必ず全員に入力してください。同一団体で別会場からの参加も可能です。
■コメント欄は必ず入力してください。抜けがある場合は、申込受付ができない場合があります。
■クラス、部門、参加回数は半角で入力してください。
■学年は全角（年長、小１）、年齢は１桁の場合は全角、２桁の場合は半角＋才（２才、23才）で入力してください。
　大学生以上は学年でも年齢でも構いません（大５、院１、専２、16才）。
</t>
    </r>
    <rPh sb="75" eb="79">
      <t>サンカヒヨウ</t>
    </rPh>
    <rPh sb="80" eb="81">
      <t>フ</t>
    </rPh>
    <rPh sb="81" eb="82">
      <t>コ</t>
    </rPh>
    <rPh sb="84" eb="86">
      <t>モウシコミ</t>
    </rPh>
    <rPh sb="86" eb="89">
      <t>カクテイゴ</t>
    </rPh>
    <rPh sb="91" eb="92">
      <t>ネガ</t>
    </rPh>
    <rPh sb="97" eb="99">
      <t>ジョウキ</t>
    </rPh>
    <rPh sb="100" eb="101">
      <t>トオ</t>
    </rPh>
    <rPh sb="102" eb="106">
      <t>ニンズウチョウセイ</t>
    </rPh>
    <rPh sb="107" eb="108">
      <t>オコナ</t>
    </rPh>
    <rPh sb="109" eb="111">
      <t>バアイ</t>
    </rPh>
    <rPh sb="121" eb="122">
      <t>ガツ</t>
    </rPh>
    <rPh sb="124" eb="125">
      <t>ニチ</t>
    </rPh>
    <rPh sb="128" eb="130">
      <t>カクテイ</t>
    </rPh>
    <rPh sb="135" eb="136">
      <t>オク</t>
    </rPh>
    <rPh sb="145" eb="146">
      <t>ガツ</t>
    </rPh>
    <rPh sb="148" eb="149">
      <t>ニチ</t>
    </rPh>
    <rPh sb="156" eb="157">
      <t>トド</t>
    </rPh>
    <rPh sb="160" eb="162">
      <t>バアイ</t>
    </rPh>
    <rPh sb="165" eb="167">
      <t>デンワ</t>
    </rPh>
    <rPh sb="169" eb="171">
      <t>レンラク</t>
    </rPh>
    <rPh sb="482" eb="484">
      <t>ブモン</t>
    </rPh>
    <rPh sb="485" eb="489">
      <t>サンカカイスウ</t>
    </rPh>
    <rPh sb="490" eb="492">
      <t>ハンカク</t>
    </rPh>
    <rPh sb="493" eb="495">
      <t>ニュウリョク</t>
    </rPh>
    <rPh sb="504" eb="506">
      <t>ガクネン</t>
    </rPh>
    <rPh sb="507" eb="509">
      <t>ゼンカク</t>
    </rPh>
    <rPh sb="510" eb="512">
      <t>ネンチョウ</t>
    </rPh>
    <rPh sb="513" eb="514">
      <t>ショウ</t>
    </rPh>
    <rPh sb="517" eb="519">
      <t>ネンレイ</t>
    </rPh>
    <rPh sb="521" eb="522">
      <t>ケタ</t>
    </rPh>
    <rPh sb="523" eb="525">
      <t>バアイ</t>
    </rPh>
    <rPh sb="526" eb="528">
      <t>ゼンカク</t>
    </rPh>
    <rPh sb="530" eb="531">
      <t>ケタ</t>
    </rPh>
    <rPh sb="532" eb="534">
      <t>バアイ</t>
    </rPh>
    <rPh sb="535" eb="537">
      <t>ハンカク</t>
    </rPh>
    <rPh sb="538" eb="539">
      <t>サイ</t>
    </rPh>
    <rPh sb="541" eb="542">
      <t>サイ</t>
    </rPh>
    <rPh sb="545" eb="546">
      <t>サイ</t>
    </rPh>
    <rPh sb="548" eb="550">
      <t>ニュウリョク</t>
    </rPh>
    <rPh sb="559" eb="565">
      <t>ダイガク</t>
    </rPh>
    <rPh sb="565" eb="567">
      <t>ガクネン</t>
    </rPh>
    <rPh sb="590" eb="591">
      <t>サイカマ</t>
    </rPh>
    <phoneticPr fontId="1"/>
  </si>
  <si>
    <t>〒３３０－００５３　埼玉県さいたま市浦和区前地１－１－８
　　　　　　　　　　　そろばん教室ＵＳＡ・サンライズ内
　　　　　　　　　　　　クリスマスカップ２０２２大会事務局
ＴＥＬ．０４８－８８４－１９８８　Ｅメール  xcup@shuzankyokai.jp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</si>
</sst>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u/>
      <sz val="24"/>
      <color theme="1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24"/>
      <color theme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b/>
      <sz val="28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3"/>
      <name val="ＭＳ ゴシック"/>
      <family val="3"/>
      <charset val="128"/>
    </font>
    <font>
      <b/>
      <sz val="26"/>
      <color rgb="FFFFFF0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4"/>
      <color theme="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2" borderId="0" xfId="1" applyFill="1" applyBorder="1" applyAlignment="1" applyProtection="1">
      <alignment vertical="center" shrinkToFit="1"/>
    </xf>
    <xf numFmtId="0" fontId="9" fillId="5" borderId="1" xfId="0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26" fillId="5" borderId="1" xfId="0" applyFont="1" applyFill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 shrinkToFit="1"/>
      <protection locked="0"/>
    </xf>
    <xf numFmtId="0" fontId="26" fillId="5" borderId="6" xfId="0" applyFont="1" applyFill="1" applyBorder="1" applyAlignment="1" applyProtection="1">
      <alignment horizontal="center" vertical="center" shrinkToFit="1"/>
      <protection locked="0"/>
    </xf>
    <xf numFmtId="0" fontId="10" fillId="5" borderId="32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right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6" fontId="26" fillId="2" borderId="0" xfId="0" applyNumberFormat="1" applyFont="1" applyFill="1" applyAlignment="1">
      <alignment vertical="center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26" fillId="2" borderId="0" xfId="0" applyFont="1" applyFill="1" applyAlignment="1">
      <alignment vertical="center" shrinkToFit="1"/>
    </xf>
    <xf numFmtId="0" fontId="15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left" vertical="distributed" wrapText="1" shrinkToFit="1"/>
    </xf>
    <xf numFmtId="0" fontId="3" fillId="6" borderId="6" xfId="0" applyFont="1" applyFill="1" applyBorder="1" applyAlignment="1">
      <alignment horizontal="center" vertical="center" shrinkToFit="1"/>
    </xf>
    <xf numFmtId="0" fontId="33" fillId="6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top" shrinkToFit="1"/>
    </xf>
    <xf numFmtId="0" fontId="4" fillId="12" borderId="1" xfId="0" applyFont="1" applyFill="1" applyBorder="1" applyAlignment="1">
      <alignment horizontal="center" vertical="top" shrinkToFit="1"/>
    </xf>
    <xf numFmtId="0" fontId="3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7" fillId="10" borderId="32" xfId="0" applyFont="1" applyFill="1" applyBorder="1" applyAlignment="1">
      <alignment horizontal="center" vertical="center" shrinkToFit="1"/>
    </xf>
    <xf numFmtId="0" fontId="7" fillId="10" borderId="6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shrinkToFit="1"/>
    </xf>
    <xf numFmtId="0" fontId="24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distributed" wrapText="1" shrinkToFit="1"/>
    </xf>
    <xf numFmtId="0" fontId="7" fillId="2" borderId="0" xfId="0" applyFont="1" applyFill="1" applyAlignment="1">
      <alignment horizontal="left" vertical="distributed" wrapText="1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7" fillId="10" borderId="1" xfId="0" applyFont="1" applyFill="1" applyBorder="1" applyAlignment="1">
      <alignment vertical="center" shrinkToFit="1"/>
    </xf>
    <xf numFmtId="0" fontId="32" fillId="2" borderId="0" xfId="0" applyFont="1" applyFill="1" applyAlignment="1">
      <alignment horizontal="center" shrinkToFit="1"/>
    </xf>
    <xf numFmtId="0" fontId="32" fillId="2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7" fillId="10" borderId="19" xfId="0" applyFont="1" applyFill="1" applyBorder="1" applyAlignment="1">
      <alignment horizontal="center" vertical="center" shrinkToFit="1"/>
    </xf>
    <xf numFmtId="0" fontId="7" fillId="10" borderId="17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shrinkToFit="1"/>
    </xf>
    <xf numFmtId="0" fontId="2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6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 applyAlignment="1">
      <alignment horizontal="center" vertical="center" shrinkToFit="1"/>
    </xf>
    <xf numFmtId="0" fontId="0" fillId="2" borderId="0" xfId="0" applyFill="1">
      <alignment vertical="center"/>
    </xf>
    <xf numFmtId="0" fontId="3" fillId="5" borderId="5" xfId="0" applyFont="1" applyFill="1" applyBorder="1" applyAlignment="1" applyProtection="1">
      <alignment horizontal="left" vertical="center" shrinkToFit="1"/>
      <protection locked="0"/>
    </xf>
    <xf numFmtId="0" fontId="3" fillId="5" borderId="10" xfId="0" applyFont="1" applyFill="1" applyBorder="1" applyAlignment="1" applyProtection="1">
      <alignment horizontal="left" vertical="center" shrinkToFit="1"/>
      <protection locked="0"/>
    </xf>
    <xf numFmtId="0" fontId="3" fillId="5" borderId="6" xfId="0" applyFont="1" applyFill="1" applyBorder="1" applyAlignment="1" applyProtection="1">
      <alignment horizontal="left" vertical="center" shrinkToFit="1"/>
      <protection locked="0"/>
    </xf>
    <xf numFmtId="0" fontId="4" fillId="5" borderId="1" xfId="0" applyFont="1" applyFill="1" applyBorder="1" applyAlignment="1">
      <alignment horizontal="center" vertical="center" shrinkToFit="1"/>
    </xf>
    <xf numFmtId="0" fontId="20" fillId="7" borderId="22" xfId="0" applyFont="1" applyFill="1" applyBorder="1" applyAlignment="1">
      <alignment horizontal="center" vertical="center" shrinkToFit="1"/>
    </xf>
    <xf numFmtId="0" fontId="20" fillId="7" borderId="23" xfId="0" applyFont="1" applyFill="1" applyBorder="1" applyAlignment="1">
      <alignment horizontal="center" vertical="center" shrinkToFit="1"/>
    </xf>
    <xf numFmtId="0" fontId="20" fillId="7" borderId="24" xfId="0" applyFont="1" applyFill="1" applyBorder="1" applyAlignment="1">
      <alignment horizontal="center" vertical="center" shrinkToFit="1"/>
    </xf>
    <xf numFmtId="0" fontId="20" fillId="7" borderId="25" xfId="0" applyFont="1" applyFill="1" applyBorder="1" applyAlignment="1">
      <alignment horizontal="center" vertical="center" shrinkToFit="1"/>
    </xf>
    <xf numFmtId="0" fontId="20" fillId="7" borderId="21" xfId="0" applyFont="1" applyFill="1" applyBorder="1" applyAlignment="1">
      <alignment horizontal="center" vertical="center" shrinkToFit="1"/>
    </xf>
    <xf numFmtId="0" fontId="20" fillId="7" borderId="26" xfId="0" applyFont="1" applyFill="1" applyBorder="1" applyAlignment="1">
      <alignment horizontal="center" vertical="center" shrinkToFit="1"/>
    </xf>
    <xf numFmtId="0" fontId="2" fillId="5" borderId="5" xfId="1" applyFill="1" applyBorder="1" applyAlignment="1" applyProtection="1">
      <alignment horizontal="center" vertical="center" shrinkToFit="1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9" fillId="5" borderId="5" xfId="0" applyFont="1" applyFill="1" applyBorder="1" applyAlignment="1" applyProtection="1">
      <alignment horizontal="center" vertical="center" shrinkToFit="1"/>
      <protection locked="0"/>
    </xf>
    <xf numFmtId="0" fontId="9" fillId="5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>
      <alignment horizontal="center" vertical="center" shrinkToFit="1"/>
    </xf>
    <xf numFmtId="0" fontId="7" fillId="10" borderId="13" xfId="0" applyFont="1" applyFill="1" applyBorder="1" applyAlignment="1">
      <alignment horizontal="center" vertical="center" shrinkToFit="1"/>
    </xf>
    <xf numFmtId="0" fontId="7" fillId="10" borderId="14" xfId="0" applyFont="1" applyFill="1" applyBorder="1" applyAlignment="1">
      <alignment horizontal="center" vertical="center" shrinkToFit="1"/>
    </xf>
    <xf numFmtId="0" fontId="7" fillId="10" borderId="5" xfId="0" applyFont="1" applyFill="1" applyBorder="1" applyAlignment="1">
      <alignment horizontal="center" vertical="center" shrinkToFit="1"/>
    </xf>
    <xf numFmtId="0" fontId="7" fillId="10" borderId="6" xfId="0" applyFont="1" applyFill="1" applyBorder="1" applyAlignment="1">
      <alignment horizontal="center" vertical="center" shrinkToFit="1"/>
    </xf>
    <xf numFmtId="0" fontId="11" fillId="9" borderId="2" xfId="0" applyFont="1" applyFill="1" applyBorder="1" applyAlignment="1">
      <alignment horizontal="center" vertical="center" wrapText="1" shrinkToFit="1"/>
    </xf>
    <xf numFmtId="0" fontId="11" fillId="9" borderId="3" xfId="0" applyFont="1" applyFill="1" applyBorder="1" applyAlignment="1">
      <alignment horizontal="center" vertical="center" shrinkToFit="1"/>
    </xf>
    <xf numFmtId="0" fontId="11" fillId="9" borderId="4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25" fillId="6" borderId="17" xfId="0" applyFont="1" applyFill="1" applyBorder="1" applyAlignment="1">
      <alignment horizontal="center" vertical="center" shrinkToFit="1"/>
    </xf>
    <xf numFmtId="0" fontId="25" fillId="6" borderId="16" xfId="0" applyFont="1" applyFill="1" applyBorder="1" applyAlignment="1">
      <alignment horizontal="center" vertical="center" shrinkToFit="1"/>
    </xf>
    <xf numFmtId="0" fontId="25" fillId="6" borderId="18" xfId="0" applyFont="1" applyFill="1" applyBorder="1" applyAlignment="1">
      <alignment horizontal="center" vertical="center" shrinkToFit="1"/>
    </xf>
    <xf numFmtId="0" fontId="7" fillId="10" borderId="6" xfId="0" applyFont="1" applyFill="1" applyBorder="1" applyAlignment="1">
      <alignment horizontal="center" vertical="center" wrapText="1" shrinkToFit="1"/>
    </xf>
    <xf numFmtId="0" fontId="5" fillId="7" borderId="8" xfId="0" applyFont="1" applyFill="1" applyBorder="1" applyAlignment="1">
      <alignment horizontal="left" vertical="distributed" wrapText="1" shrinkToFit="1"/>
    </xf>
    <xf numFmtId="0" fontId="5" fillId="7" borderId="0" xfId="0" applyFont="1" applyFill="1" applyAlignment="1">
      <alignment horizontal="left" vertical="distributed" wrapText="1" shrinkToFit="1"/>
    </xf>
    <xf numFmtId="0" fontId="5" fillId="7" borderId="15" xfId="0" applyFont="1" applyFill="1" applyBorder="1" applyAlignment="1">
      <alignment horizontal="left" vertical="distributed" wrapText="1" shrinkToFit="1"/>
    </xf>
    <xf numFmtId="0" fontId="5" fillId="7" borderId="13" xfId="0" applyFont="1" applyFill="1" applyBorder="1" applyAlignment="1">
      <alignment horizontal="left" vertical="distributed" wrapText="1" shrinkToFit="1"/>
    </xf>
    <xf numFmtId="0" fontId="5" fillId="7" borderId="9" xfId="0" applyFont="1" applyFill="1" applyBorder="1" applyAlignment="1">
      <alignment horizontal="left" vertical="distributed" wrapText="1" shrinkToFit="1"/>
    </xf>
    <xf numFmtId="0" fontId="5" fillId="7" borderId="14" xfId="0" applyFont="1" applyFill="1" applyBorder="1" applyAlignment="1">
      <alignment horizontal="left" vertical="distributed" wrapText="1" shrinkToFit="1"/>
    </xf>
    <xf numFmtId="0" fontId="2" fillId="7" borderId="7" xfId="1" applyFill="1" applyBorder="1" applyAlignment="1" applyProtection="1">
      <alignment horizontal="left" vertical="center" shrinkToFit="1"/>
    </xf>
    <xf numFmtId="0" fontId="2" fillId="7" borderId="12" xfId="1" applyFill="1" applyBorder="1" applyAlignment="1" applyProtection="1">
      <alignment horizontal="left" vertical="center" shrinkToFit="1"/>
    </xf>
    <xf numFmtId="0" fontId="4" fillId="7" borderId="11" xfId="0" applyFont="1" applyFill="1" applyBorder="1" applyAlignment="1">
      <alignment horizontal="right" vertical="center" shrinkToFit="1"/>
    </xf>
    <xf numFmtId="0" fontId="4" fillId="7" borderId="7" xfId="0" applyFont="1" applyFill="1" applyBorder="1" applyAlignment="1">
      <alignment horizontal="right" vertical="center" shrinkToFit="1"/>
    </xf>
    <xf numFmtId="0" fontId="4" fillId="7" borderId="8" xfId="0" applyFont="1" applyFill="1" applyBorder="1" applyAlignment="1">
      <alignment horizontal="right" vertical="center" shrinkToFit="1"/>
    </xf>
    <xf numFmtId="0" fontId="4" fillId="7" borderId="0" xfId="0" applyFont="1" applyFill="1" applyAlignment="1">
      <alignment horizontal="right" vertical="center" shrinkToFit="1"/>
    </xf>
    <xf numFmtId="0" fontId="4" fillId="7" borderId="13" xfId="0" applyFont="1" applyFill="1" applyBorder="1" applyAlignment="1">
      <alignment horizontal="right" vertical="center" shrinkToFit="1"/>
    </xf>
    <xf numFmtId="0" fontId="4" fillId="7" borderId="9" xfId="0" applyFont="1" applyFill="1" applyBorder="1" applyAlignment="1">
      <alignment horizontal="right" vertical="center" shrinkToFit="1"/>
    </xf>
    <xf numFmtId="176" fontId="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18" fillId="7" borderId="7" xfId="1" applyFont="1" applyFill="1" applyBorder="1" applyAlignment="1" applyProtection="1">
      <alignment horizontal="center" vertical="center" shrinkToFit="1"/>
    </xf>
    <xf numFmtId="0" fontId="14" fillId="7" borderId="7" xfId="1" applyFont="1" applyFill="1" applyBorder="1" applyAlignment="1" applyProtection="1">
      <alignment horizontal="center" vertical="center" shrinkToFit="1"/>
    </xf>
    <xf numFmtId="0" fontId="14" fillId="7" borderId="0" xfId="1" applyFont="1" applyFill="1" applyBorder="1" applyAlignment="1" applyProtection="1">
      <alignment horizontal="center" vertical="center" shrinkToFit="1"/>
    </xf>
    <xf numFmtId="0" fontId="14" fillId="7" borderId="9" xfId="1" applyFont="1" applyFill="1" applyBorder="1" applyAlignment="1" applyProtection="1">
      <alignment horizontal="center" vertical="center" shrinkToFit="1"/>
    </xf>
    <xf numFmtId="0" fontId="4" fillId="7" borderId="12" xfId="0" applyFont="1" applyFill="1" applyBorder="1" applyAlignment="1">
      <alignment horizontal="left" vertical="center" shrinkToFit="1"/>
    </xf>
    <xf numFmtId="0" fontId="4" fillId="7" borderId="15" xfId="0" applyFont="1" applyFill="1" applyBorder="1" applyAlignment="1">
      <alignment horizontal="left" vertical="center" shrinkToFit="1"/>
    </xf>
    <xf numFmtId="0" fontId="4" fillId="7" borderId="14" xfId="0" applyFont="1" applyFill="1" applyBorder="1" applyAlignment="1">
      <alignment horizontal="left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15" fillId="8" borderId="0" xfId="0" applyFont="1" applyFill="1" applyAlignment="1">
      <alignment horizontal="center" vertical="center" shrinkToFit="1"/>
    </xf>
    <xf numFmtId="0" fontId="7" fillId="10" borderId="20" xfId="0" applyFont="1" applyFill="1" applyBorder="1" applyAlignment="1">
      <alignment horizontal="center" vertical="center" shrinkToFit="1"/>
    </xf>
    <xf numFmtId="0" fontId="7" fillId="10" borderId="19" xfId="0" applyFont="1" applyFill="1" applyBorder="1" applyAlignment="1">
      <alignment horizontal="center" vertical="center" wrapText="1" shrinkToFit="1"/>
    </xf>
    <xf numFmtId="0" fontId="7" fillId="10" borderId="16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right" vertical="center" shrinkToFit="1"/>
    </xf>
    <xf numFmtId="38" fontId="30" fillId="3" borderId="1" xfId="3" applyFont="1" applyFill="1" applyBorder="1" applyAlignment="1" applyProtection="1">
      <alignment horizontal="center" vertical="center" shrinkToFit="1"/>
    </xf>
    <xf numFmtId="0" fontId="17" fillId="10" borderId="1" xfId="0" applyFont="1" applyFill="1" applyBorder="1" applyAlignment="1">
      <alignment horizontal="center" vertical="center" shrinkToFit="1"/>
    </xf>
    <xf numFmtId="0" fontId="3" fillId="7" borderId="27" xfId="0" applyFont="1" applyFill="1" applyBorder="1" applyAlignment="1">
      <alignment horizontal="left" vertical="distributed" wrapText="1" shrinkToFit="1"/>
    </xf>
    <xf numFmtId="0" fontId="3" fillId="7" borderId="0" xfId="0" applyFont="1" applyFill="1" applyAlignment="1">
      <alignment horizontal="left" vertical="distributed" wrapText="1" shrinkToFit="1"/>
    </xf>
    <xf numFmtId="0" fontId="3" fillId="7" borderId="28" xfId="0" applyFont="1" applyFill="1" applyBorder="1" applyAlignment="1">
      <alignment horizontal="left" vertical="distributed" wrapText="1" shrinkToFit="1"/>
    </xf>
    <xf numFmtId="0" fontId="3" fillId="7" borderId="29" xfId="0" applyFont="1" applyFill="1" applyBorder="1" applyAlignment="1">
      <alignment horizontal="left" vertical="distributed" wrapText="1" shrinkToFit="1"/>
    </xf>
    <xf numFmtId="0" fontId="3" fillId="7" borderId="30" xfId="0" applyFont="1" applyFill="1" applyBorder="1" applyAlignment="1">
      <alignment horizontal="left" vertical="distributed" wrapText="1" shrinkToFit="1"/>
    </xf>
    <xf numFmtId="0" fontId="3" fillId="7" borderId="31" xfId="0" applyFont="1" applyFill="1" applyBorder="1" applyAlignment="1">
      <alignment horizontal="left" vertical="distributed" wrapText="1" shrinkToFit="1"/>
    </xf>
    <xf numFmtId="0" fontId="33" fillId="2" borderId="0" xfId="0" applyFont="1" applyFill="1" applyAlignment="1">
      <alignment horizontal="left" vertical="top" wrapText="1"/>
    </xf>
    <xf numFmtId="0" fontId="16" fillId="6" borderId="1" xfId="0" applyFont="1" applyFill="1" applyBorder="1" applyAlignment="1">
      <alignment horizontal="center" vertical="center" shrinkToFit="1"/>
    </xf>
    <xf numFmtId="0" fontId="3" fillId="6" borderId="17" xfId="0" applyFont="1" applyFill="1" applyBorder="1" applyAlignment="1">
      <alignment horizontal="center" vertical="center" wrapText="1" shrinkToFit="1"/>
    </xf>
    <xf numFmtId="0" fontId="3" fillId="6" borderId="18" xfId="0" applyFont="1" applyFill="1" applyBorder="1" applyAlignment="1">
      <alignment horizontal="center" vertical="center" wrapText="1" shrinkToFit="1"/>
    </xf>
    <xf numFmtId="0" fontId="28" fillId="4" borderId="17" xfId="0" applyFont="1" applyFill="1" applyBorder="1" applyAlignment="1">
      <alignment horizontal="center" vertical="center" shrinkToFit="1"/>
    </xf>
    <xf numFmtId="0" fontId="28" fillId="4" borderId="16" xfId="0" applyFont="1" applyFill="1" applyBorder="1" applyAlignment="1">
      <alignment horizontal="center" vertical="center" shrinkToFit="1"/>
    </xf>
    <xf numFmtId="0" fontId="28" fillId="4" borderId="18" xfId="0" applyFont="1" applyFill="1" applyBorder="1" applyAlignment="1">
      <alignment horizontal="center" vertical="center" shrinkToFit="1"/>
    </xf>
    <xf numFmtId="0" fontId="35" fillId="3" borderId="1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left" vertical="center" wrapText="1" shrinkToFit="1"/>
    </xf>
    <xf numFmtId="0" fontId="27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wrapText="1" shrinkToFit="1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29" fillId="3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3" fillId="2" borderId="0" xfId="0" applyFont="1" applyFill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7" fillId="10" borderId="18" xfId="0" applyFont="1" applyFill="1" applyBorder="1" applyAlignment="1">
      <alignment horizontal="center" vertical="center" shrinkToFit="1"/>
    </xf>
    <xf numFmtId="0" fontId="7" fillId="10" borderId="15" xfId="0" applyFont="1" applyFill="1" applyBorder="1" applyAlignment="1">
      <alignment horizontal="center" vertical="center" wrapText="1" shrinkToFit="1"/>
    </xf>
    <xf numFmtId="0" fontId="7" fillId="10" borderId="15" xfId="0" applyFont="1" applyFill="1" applyBorder="1" applyAlignment="1">
      <alignment horizontal="center" vertical="center" shrinkToFit="1"/>
    </xf>
    <xf numFmtId="0" fontId="3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left" vertical="center" wrapText="1" shrinkToFit="1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EC5C03C7-3EF1-483E-B66E-469446A14388}"/>
  </cellStyles>
  <dxfs count="0"/>
  <tableStyles count="0" defaultTableStyle="TableStyleMedium2" defaultPivotStyle="PivotStyleLight16"/>
  <colors>
    <mruColors>
      <color rgb="FFCCFFCC"/>
      <color rgb="FFB9FCAE"/>
      <color rgb="FFFFFFCC"/>
      <color rgb="FFFFCC66"/>
      <color rgb="FFCCFFFF"/>
      <color rgb="FFFFCCFF"/>
      <color rgb="FF00FF00"/>
      <color rgb="FF180402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huzankyokai.jp/" TargetMode="External"/><Relationship Id="rId1" Type="http://schemas.openxmlformats.org/officeDocument/2006/relationships/hyperlink" Target="mailto:xcup@shuzankyok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sheetPr codeName="Sheet3"/>
  <dimension ref="A1:AD309"/>
  <sheetViews>
    <sheetView tabSelected="1" zoomScale="85" zoomScaleNormal="85" workbookViewId="0">
      <selection sqref="A1:J1"/>
    </sheetView>
  </sheetViews>
  <sheetFormatPr defaultColWidth="12.5" defaultRowHeight="15" customHeight="1" x14ac:dyDescent="0.4"/>
  <cols>
    <col min="1" max="1" width="13.625" style="26" customWidth="1"/>
    <col min="2" max="9" width="13.625" style="13" customWidth="1"/>
    <col min="10" max="11" width="6.75" style="13" customWidth="1"/>
    <col min="12" max="12" width="0.625" style="64" customWidth="1"/>
    <col min="13" max="15" width="12.125" style="13" customWidth="1"/>
    <col min="16" max="16" width="12.125" style="25" customWidth="1"/>
    <col min="17" max="19" width="12.125" style="13" customWidth="1"/>
    <col min="20" max="22" width="9.625" style="13" customWidth="1"/>
    <col min="23" max="24" width="12.5" style="13"/>
    <col min="25" max="25" width="44.5" style="13" customWidth="1"/>
    <col min="26" max="16384" width="12.5" style="13"/>
  </cols>
  <sheetData>
    <row r="1" spans="1:24" ht="30" customHeight="1" thickBot="1" x14ac:dyDescent="0.45">
      <c r="A1" s="84" t="s">
        <v>1681</v>
      </c>
      <c r="B1" s="85"/>
      <c r="C1" s="85"/>
      <c r="D1" s="85"/>
      <c r="E1" s="85"/>
      <c r="F1" s="85"/>
      <c r="G1" s="85"/>
      <c r="H1" s="85"/>
      <c r="I1" s="85"/>
      <c r="J1" s="86"/>
      <c r="K1" s="12"/>
      <c r="L1" s="13"/>
      <c r="M1" s="14"/>
      <c r="N1" s="15"/>
      <c r="O1" s="15"/>
      <c r="P1" s="14"/>
      <c r="Q1" s="14"/>
      <c r="R1" s="14"/>
      <c r="S1" s="14"/>
    </row>
    <row r="2" spans="1:24" ht="1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3"/>
      <c r="M2" s="87" t="s">
        <v>1690</v>
      </c>
      <c r="N2" s="87"/>
      <c r="O2" s="14"/>
      <c r="P2" s="14"/>
      <c r="Q2" s="14"/>
      <c r="R2" s="14"/>
      <c r="S2" s="14"/>
    </row>
    <row r="3" spans="1:24" ht="15" customHeight="1" x14ac:dyDescent="0.4">
      <c r="A3" s="13"/>
      <c r="B3" s="101" t="s">
        <v>1110</v>
      </c>
      <c r="C3" s="102"/>
      <c r="D3" s="102"/>
      <c r="E3" s="109" t="s">
        <v>0</v>
      </c>
      <c r="F3" s="110"/>
      <c r="G3" s="110"/>
      <c r="H3" s="110"/>
      <c r="I3" s="113" t="s">
        <v>1</v>
      </c>
      <c r="L3" s="13"/>
      <c r="M3" s="146" t="s">
        <v>1687</v>
      </c>
      <c r="N3" s="145">
        <f>SUM(U39:U138)</f>
        <v>0</v>
      </c>
      <c r="O3" s="121" t="s">
        <v>1691</v>
      </c>
      <c r="P3" s="121"/>
      <c r="Q3" s="14"/>
      <c r="R3" s="14"/>
      <c r="S3" s="14"/>
    </row>
    <row r="4" spans="1:24" ht="15" customHeight="1" x14ac:dyDescent="0.4">
      <c r="A4" s="13"/>
      <c r="B4" s="103"/>
      <c r="C4" s="104"/>
      <c r="D4" s="104"/>
      <c r="E4" s="111"/>
      <c r="F4" s="111"/>
      <c r="G4" s="111"/>
      <c r="H4" s="111"/>
      <c r="I4" s="114"/>
      <c r="L4" s="13"/>
      <c r="M4" s="146"/>
      <c r="N4" s="145"/>
      <c r="O4" s="121"/>
      <c r="P4" s="121"/>
      <c r="Q4" s="21"/>
      <c r="R4" s="132" t="str">
        <f>"参加者"&amp;DBCS(N3+N5+N7)&amp;"名"</f>
        <v>参加者０名</v>
      </c>
      <c r="S4" s="132"/>
    </row>
    <row r="5" spans="1:24" ht="15" customHeight="1" x14ac:dyDescent="0.4">
      <c r="A5" s="13"/>
      <c r="B5" s="105"/>
      <c r="C5" s="106"/>
      <c r="D5" s="106"/>
      <c r="E5" s="112"/>
      <c r="F5" s="112"/>
      <c r="G5" s="112"/>
      <c r="H5" s="112"/>
      <c r="I5" s="115"/>
      <c r="L5" s="13"/>
      <c r="M5" s="148" t="s">
        <v>1689</v>
      </c>
      <c r="N5" s="145">
        <f>SUM(V39:V138)</f>
        <v>0</v>
      </c>
      <c r="O5" s="121" t="s">
        <v>1691</v>
      </c>
      <c r="P5" s="121"/>
      <c r="Q5" s="23"/>
      <c r="R5" s="132"/>
      <c r="S5" s="132"/>
    </row>
    <row r="6" spans="1:24" ht="15" customHeight="1" x14ac:dyDescent="0.4">
      <c r="A6" s="141" t="str">
        <f>IF(A8="","",A8)</f>
        <v/>
      </c>
      <c r="B6" s="141"/>
      <c r="C6" s="141"/>
      <c r="D6" s="141"/>
      <c r="E6" s="141"/>
      <c r="F6" s="141"/>
      <c r="G6" s="141"/>
      <c r="H6" s="141"/>
      <c r="I6" s="141"/>
      <c r="J6" s="141"/>
      <c r="K6" s="16"/>
      <c r="L6" s="13"/>
      <c r="M6" s="146"/>
      <c r="N6" s="145"/>
      <c r="O6" s="121"/>
      <c r="P6" s="121"/>
      <c r="Q6" s="23"/>
      <c r="R6" s="124" t="s">
        <v>1693</v>
      </c>
      <c r="S6" s="124"/>
    </row>
    <row r="7" spans="1:24" ht="30" customHeight="1" x14ac:dyDescent="0.4">
      <c r="A7" s="117" t="str">
        <f>IF(SUM(X39:X138)+L26=0,"","▲▼▲ 未入力項目、もしくは入力エラーがあります。必ず全て入力してからお申し込みください ▼▲▼")</f>
        <v/>
      </c>
      <c r="B7" s="117"/>
      <c r="C7" s="117"/>
      <c r="D7" s="117"/>
      <c r="E7" s="117"/>
      <c r="F7" s="117"/>
      <c r="G7" s="117"/>
      <c r="H7" s="117"/>
      <c r="I7" s="117"/>
      <c r="J7" s="117"/>
      <c r="K7" s="24"/>
      <c r="L7" s="13"/>
      <c r="M7" s="22" t="s">
        <v>1688</v>
      </c>
      <c r="N7" s="20">
        <f>SUM(W39:W138)</f>
        <v>0</v>
      </c>
      <c r="O7" s="121" t="s">
        <v>1692</v>
      </c>
      <c r="P7" s="121"/>
      <c r="Q7" s="23"/>
      <c r="R7" s="123" t="str">
        <f>"\"&amp;FIXED(N3*6000+N5*6000+N7*3000+1500,0)</f>
        <v>\1,500</v>
      </c>
      <c r="S7" s="123"/>
    </row>
    <row r="8" spans="1:24" ht="15" customHeight="1" x14ac:dyDescent="0.4">
      <c r="A8" s="141" t="str">
        <f>IF(A7="","","▲注意▼caution▼注意▲caution▲注意▼caution▼注意▲caution▲注意▼caution▼注意▲caution▲注意▼caution▼注意▲caution▲注意▼caution▼注意▲caution")</f>
        <v/>
      </c>
      <c r="B8" s="141"/>
      <c r="C8" s="141"/>
      <c r="D8" s="141"/>
      <c r="E8" s="141"/>
      <c r="F8" s="141"/>
      <c r="G8" s="141"/>
      <c r="H8" s="141"/>
      <c r="I8" s="141"/>
      <c r="J8" s="141"/>
      <c r="K8" s="16"/>
      <c r="L8" s="13"/>
      <c r="N8" s="25"/>
      <c r="O8" s="122" t="str">
        <f>"+ 団体参加料 \1,500 ="</f>
        <v>+ 団体参加料 \1,500 =</v>
      </c>
      <c r="P8" s="122"/>
      <c r="Q8" s="122"/>
      <c r="R8" s="123"/>
      <c r="S8" s="123"/>
    </row>
    <row r="9" spans="1:24" ht="15" customHeight="1" x14ac:dyDescent="0.4">
      <c r="B9" s="26"/>
      <c r="C9" s="1"/>
      <c r="D9" s="1"/>
      <c r="F9" s="89" t="s">
        <v>2</v>
      </c>
      <c r="G9" s="18" t="s">
        <v>3</v>
      </c>
      <c r="H9" s="99" t="s">
        <v>4</v>
      </c>
      <c r="I9" s="99"/>
      <c r="J9" s="100"/>
      <c r="K9" s="6"/>
      <c r="L9" s="13"/>
      <c r="M9" s="133" t="s">
        <v>2000</v>
      </c>
      <c r="N9" s="14"/>
      <c r="O9" s="14"/>
      <c r="P9" s="14"/>
      <c r="Q9" s="14"/>
      <c r="R9" s="14"/>
      <c r="S9" s="14"/>
    </row>
    <row r="10" spans="1:24" ht="15" customHeight="1" x14ac:dyDescent="0.4">
      <c r="A10" s="68" t="s">
        <v>5</v>
      </c>
      <c r="B10" s="68"/>
      <c r="C10" s="68"/>
      <c r="D10" s="68"/>
      <c r="F10" s="90"/>
      <c r="G10" s="93" t="s">
        <v>2009</v>
      </c>
      <c r="H10" s="94"/>
      <c r="I10" s="94"/>
      <c r="J10" s="95"/>
      <c r="K10" s="27"/>
      <c r="L10" s="13"/>
      <c r="M10" s="134"/>
      <c r="N10" s="28" t="s">
        <v>1000</v>
      </c>
      <c r="O10" s="19" t="s">
        <v>33</v>
      </c>
      <c r="P10" s="19" t="s">
        <v>1005</v>
      </c>
      <c r="Q10" s="19" t="s">
        <v>1008</v>
      </c>
      <c r="R10" s="19" t="s">
        <v>40</v>
      </c>
      <c r="S10" s="19" t="s">
        <v>2003</v>
      </c>
    </row>
    <row r="11" spans="1:24" ht="15" customHeight="1" x14ac:dyDescent="0.4">
      <c r="A11" s="68"/>
      <c r="B11" s="68"/>
      <c r="C11" s="68"/>
      <c r="D11" s="68"/>
      <c r="F11" s="90"/>
      <c r="G11" s="93"/>
      <c r="H11" s="94"/>
      <c r="I11" s="94"/>
      <c r="J11" s="95"/>
      <c r="K11" s="27"/>
      <c r="L11" s="13"/>
      <c r="M11" s="29" t="s">
        <v>1997</v>
      </c>
      <c r="N11" s="30">
        <f>COUNTIF($AA$39:$AA$138,N10&amp;2)</f>
        <v>0</v>
      </c>
      <c r="O11" s="30">
        <f>COUNTIF($AA$39:$AA$138,O10&amp;2)</f>
        <v>0</v>
      </c>
      <c r="P11" s="30">
        <f>COUNTIF($AA$39:$AA$138,P10&amp;2)</f>
        <v>0</v>
      </c>
      <c r="Q11" s="30">
        <f>COUNTIF($AA$39:$AA$138,Q10&amp;2)</f>
        <v>0</v>
      </c>
      <c r="R11" s="30">
        <f>COUNTIF($AA$39:$AA$138,R10&amp;2)</f>
        <v>0</v>
      </c>
      <c r="S11" s="135">
        <f>SUM(N11:R13)</f>
        <v>0</v>
      </c>
    </row>
    <row r="12" spans="1:24" ht="15" customHeight="1" x14ac:dyDescent="0.4">
      <c r="A12" s="13"/>
      <c r="F12" s="91"/>
      <c r="G12" s="96"/>
      <c r="H12" s="97"/>
      <c r="I12" s="97"/>
      <c r="J12" s="98"/>
      <c r="K12" s="27"/>
      <c r="L12" s="13"/>
      <c r="M12" s="29" t="s">
        <v>1682</v>
      </c>
      <c r="N12" s="30">
        <f>COUNTIF($AB$39:$AB$138,N10&amp;1)</f>
        <v>0</v>
      </c>
      <c r="O12" s="30">
        <f>COUNTIF($AB$39:$AB$138,O10&amp;1)</f>
        <v>0</v>
      </c>
      <c r="P12" s="30">
        <f>COUNTIF($AB$39:$AB$138,P10&amp;1)</f>
        <v>0</v>
      </c>
      <c r="Q12" s="30">
        <f>COUNTIF($AB$39:$AB$138,Q10&amp;1)</f>
        <v>0</v>
      </c>
      <c r="R12" s="30">
        <f>COUNTIF($AB$39:$AB$138,R10&amp;1)</f>
        <v>0</v>
      </c>
      <c r="S12" s="136"/>
      <c r="T12" s="31"/>
      <c r="U12" s="31"/>
      <c r="V12" s="31"/>
      <c r="W12" s="31"/>
      <c r="X12" s="31"/>
    </row>
    <row r="13" spans="1:24" ht="15" customHeight="1" thickBot="1" x14ac:dyDescent="0.45">
      <c r="A13" s="13"/>
      <c r="G13" s="142"/>
      <c r="H13" s="142"/>
      <c r="L13" s="13"/>
      <c r="M13" s="32" t="s">
        <v>1683</v>
      </c>
      <c r="N13" s="33">
        <f>COUNTIF($AC$39:$AC$138,N10&amp;1)</f>
        <v>0</v>
      </c>
      <c r="O13" s="33">
        <f>COUNTIF($AC$39:$AC$138,O10&amp;1)</f>
        <v>0</v>
      </c>
      <c r="P13" s="33">
        <f>COUNTIF($AC$39:$AC$138,P10&amp;1)</f>
        <v>0</v>
      </c>
      <c r="Q13" s="33">
        <f>COUNTIF($AC$39:$AC$138,Q10&amp;1)</f>
        <v>0</v>
      </c>
      <c r="R13" s="33">
        <f>COUNTIF($AC$39:$AC$138,R10&amp;1)</f>
        <v>0</v>
      </c>
      <c r="S13" s="137"/>
      <c r="T13" s="31"/>
      <c r="U13" s="31"/>
      <c r="V13" s="31"/>
      <c r="W13" s="31"/>
      <c r="X13" s="31"/>
    </row>
    <row r="14" spans="1:24" ht="15" customHeight="1" thickTop="1" x14ac:dyDescent="0.15">
      <c r="A14" s="69" t="s">
        <v>1999</v>
      </c>
      <c r="B14" s="70"/>
      <c r="C14" s="70"/>
      <c r="D14" s="70"/>
      <c r="E14" s="70"/>
      <c r="F14" s="70"/>
      <c r="G14" s="70"/>
      <c r="H14" s="70"/>
      <c r="I14" s="70"/>
      <c r="J14" s="71"/>
      <c r="K14" s="25"/>
      <c r="L14" s="13"/>
      <c r="M14" s="34" t="s">
        <v>18</v>
      </c>
      <c r="N14" s="35">
        <f>COUNTIF($AD$39:$AD$138,N10&amp;"F1")</f>
        <v>0</v>
      </c>
      <c r="O14" s="35">
        <f>COUNTIF($AD$39:$AD$138,O10&amp;"F1")</f>
        <v>0</v>
      </c>
      <c r="P14" s="35">
        <f>COUNTIF($AD$39:$AD$138,P10&amp;"F1")</f>
        <v>0</v>
      </c>
      <c r="Q14" s="35">
        <f>COUNTIF($AD$39:$AD$138,Q10&amp;"F1")</f>
        <v>0</v>
      </c>
      <c r="R14" s="35">
        <f>COUNTIF($AD$39:$AD$138,R10&amp;"F1")</f>
        <v>0</v>
      </c>
      <c r="S14" s="36" t="s">
        <v>2002</v>
      </c>
      <c r="T14" s="25"/>
      <c r="U14" s="25"/>
      <c r="V14" s="25"/>
      <c r="W14" s="25"/>
      <c r="X14" s="25"/>
    </row>
    <row r="15" spans="1:24" ht="15" customHeight="1" thickBot="1" x14ac:dyDescent="0.45">
      <c r="A15" s="72"/>
      <c r="B15" s="73"/>
      <c r="C15" s="73"/>
      <c r="D15" s="73"/>
      <c r="E15" s="73"/>
      <c r="F15" s="73"/>
      <c r="G15" s="73"/>
      <c r="H15" s="73"/>
      <c r="I15" s="73"/>
      <c r="J15" s="74"/>
      <c r="K15" s="37"/>
      <c r="L15" s="13"/>
      <c r="T15" s="38"/>
      <c r="U15" s="38"/>
      <c r="V15" s="38"/>
      <c r="W15" s="38"/>
      <c r="X15" s="38"/>
    </row>
    <row r="16" spans="1:24" ht="15" customHeight="1" thickTop="1" x14ac:dyDescent="0.4">
      <c r="A16" s="125" t="s">
        <v>2008</v>
      </c>
      <c r="B16" s="126"/>
      <c r="C16" s="126"/>
      <c r="D16" s="126"/>
      <c r="E16" s="126"/>
      <c r="F16" s="126"/>
      <c r="G16" s="126"/>
      <c r="H16" s="126"/>
      <c r="I16" s="126"/>
      <c r="J16" s="127"/>
      <c r="K16" s="25"/>
      <c r="L16" s="13"/>
    </row>
    <row r="17" spans="1:25" ht="15" customHeight="1" x14ac:dyDescent="0.1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25"/>
      <c r="L17" s="13"/>
      <c r="M17" s="143" t="s">
        <v>1686</v>
      </c>
      <c r="N17" s="143"/>
      <c r="O17" s="143"/>
      <c r="P17" s="143"/>
      <c r="Q17" s="143"/>
      <c r="R17" s="143"/>
      <c r="S17" s="143"/>
      <c r="T17" s="143"/>
    </row>
    <row r="18" spans="1:25" ht="15" customHeight="1" x14ac:dyDescent="0.4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37"/>
      <c r="L18" s="13"/>
      <c r="M18" s="87" t="s">
        <v>2005</v>
      </c>
      <c r="N18" s="87"/>
      <c r="O18" s="87"/>
      <c r="P18" s="87"/>
      <c r="Q18" s="87"/>
      <c r="R18" s="87"/>
      <c r="S18" s="87"/>
      <c r="T18" s="87"/>
    </row>
    <row r="19" spans="1:25" ht="15" customHeight="1" x14ac:dyDescent="0.4">
      <c r="A19" s="125"/>
      <c r="B19" s="126"/>
      <c r="C19" s="126"/>
      <c r="D19" s="126"/>
      <c r="E19" s="126"/>
      <c r="F19" s="126"/>
      <c r="G19" s="126"/>
      <c r="H19" s="126"/>
      <c r="I19" s="126"/>
      <c r="J19" s="127"/>
      <c r="K19" s="25"/>
      <c r="L19" s="13"/>
      <c r="M19" s="17" t="s">
        <v>13</v>
      </c>
      <c r="N19" s="17" t="s">
        <v>14</v>
      </c>
      <c r="O19" s="17" t="s">
        <v>20</v>
      </c>
      <c r="P19" s="39" t="s">
        <v>21</v>
      </c>
      <c r="Q19" s="40" t="s">
        <v>13</v>
      </c>
      <c r="R19" s="17" t="s">
        <v>14</v>
      </c>
      <c r="S19" s="17" t="s">
        <v>20</v>
      </c>
      <c r="T19" s="17" t="s">
        <v>21</v>
      </c>
    </row>
    <row r="20" spans="1:25" ht="30" customHeight="1" x14ac:dyDescent="0.4">
      <c r="A20" s="125"/>
      <c r="B20" s="126"/>
      <c r="C20" s="126"/>
      <c r="D20" s="126"/>
      <c r="E20" s="126"/>
      <c r="F20" s="126"/>
      <c r="G20" s="126"/>
      <c r="H20" s="126"/>
      <c r="I20" s="126"/>
      <c r="J20" s="127"/>
      <c r="K20" s="37"/>
      <c r="L20" s="13"/>
      <c r="M20" s="8"/>
      <c r="N20" s="9"/>
      <c r="O20" s="9"/>
      <c r="P20" s="11"/>
      <c r="Q20" s="10"/>
      <c r="R20" s="9"/>
      <c r="S20" s="9"/>
      <c r="T20" s="9"/>
    </row>
    <row r="21" spans="1:25" ht="30" customHeight="1" x14ac:dyDescent="0.15">
      <c r="A21" s="125"/>
      <c r="B21" s="126"/>
      <c r="C21" s="126"/>
      <c r="D21" s="126"/>
      <c r="E21" s="126"/>
      <c r="F21" s="126"/>
      <c r="G21" s="126"/>
      <c r="H21" s="126"/>
      <c r="I21" s="126"/>
      <c r="J21" s="127"/>
      <c r="K21" s="41"/>
      <c r="L21" s="13"/>
      <c r="M21" s="8"/>
      <c r="N21" s="9"/>
      <c r="O21" s="9"/>
      <c r="P21" s="11"/>
      <c r="Q21" s="10"/>
      <c r="R21" s="9"/>
      <c r="S21" s="9"/>
      <c r="T21" s="9"/>
      <c r="U21" s="42"/>
    </row>
    <row r="22" spans="1:25" ht="30" customHeight="1" x14ac:dyDescent="0.15">
      <c r="A22" s="125"/>
      <c r="B22" s="126"/>
      <c r="C22" s="126"/>
      <c r="D22" s="126"/>
      <c r="E22" s="126"/>
      <c r="F22" s="126"/>
      <c r="G22" s="126"/>
      <c r="H22" s="126"/>
      <c r="I22" s="126"/>
      <c r="J22" s="127"/>
      <c r="K22" s="43"/>
      <c r="L22" s="13"/>
      <c r="M22" s="8"/>
      <c r="N22" s="9"/>
      <c r="O22" s="9"/>
      <c r="P22" s="11"/>
      <c r="Q22" s="10"/>
      <c r="R22" s="9"/>
      <c r="S22" s="9"/>
      <c r="T22" s="9"/>
      <c r="U22" s="42"/>
    </row>
    <row r="23" spans="1:25" ht="30" customHeight="1" thickBot="1" x14ac:dyDescent="0.45">
      <c r="A23" s="128"/>
      <c r="B23" s="129"/>
      <c r="C23" s="129"/>
      <c r="D23" s="129"/>
      <c r="E23" s="129"/>
      <c r="F23" s="129"/>
      <c r="G23" s="129"/>
      <c r="H23" s="129"/>
      <c r="I23" s="129"/>
      <c r="J23" s="130"/>
      <c r="K23" s="43"/>
      <c r="L23" s="13"/>
      <c r="U23" s="31"/>
    </row>
    <row r="24" spans="1:25" ht="15" customHeight="1" x14ac:dyDescent="0.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3"/>
      <c r="L24" s="13"/>
      <c r="U24" s="31"/>
    </row>
    <row r="25" spans="1:25" ht="15" customHeight="1" x14ac:dyDescent="0.4">
      <c r="A25" s="87" t="s">
        <v>6</v>
      </c>
      <c r="B25" s="87"/>
      <c r="C25" s="87"/>
      <c r="D25" s="87" t="s">
        <v>7</v>
      </c>
      <c r="E25" s="87"/>
      <c r="F25" s="87"/>
      <c r="G25" s="87" t="s">
        <v>8</v>
      </c>
      <c r="H25" s="92"/>
      <c r="I25" s="87" t="s">
        <v>9</v>
      </c>
      <c r="J25" s="87"/>
      <c r="K25" s="45"/>
      <c r="L25" s="13"/>
      <c r="U25" s="31" t="s">
        <v>22</v>
      </c>
    </row>
    <row r="26" spans="1:25" ht="30" customHeight="1" x14ac:dyDescent="0.4">
      <c r="A26" s="88"/>
      <c r="B26" s="88"/>
      <c r="C26" s="88"/>
      <c r="D26" s="88"/>
      <c r="E26" s="88"/>
      <c r="F26" s="88"/>
      <c r="G26" s="108"/>
      <c r="H26" s="76"/>
      <c r="I26" s="88"/>
      <c r="J26" s="88"/>
      <c r="K26" s="45"/>
      <c r="L26" s="13">
        <f>IF(A26="",0,SUM(M26:Y26))</f>
        <v>0</v>
      </c>
      <c r="M26" s="25">
        <f>IF(D26="",1,"")</f>
        <v>1</v>
      </c>
      <c r="N26" s="25">
        <f>IF(G26="",1,"")</f>
        <v>1</v>
      </c>
      <c r="O26" s="25">
        <f>IF(I26="",1,"")</f>
        <v>1</v>
      </c>
      <c r="P26" s="25">
        <f>IF(A29="",1,"")</f>
        <v>1</v>
      </c>
      <c r="Q26" s="25">
        <f t="shared" ref="Q26:S26" si="0">IF(B29="",1,"")</f>
        <v>1</v>
      </c>
      <c r="R26" s="25">
        <f t="shared" si="0"/>
        <v>1</v>
      </c>
      <c r="S26" s="25">
        <f t="shared" si="0"/>
        <v>1</v>
      </c>
      <c r="T26" s="25">
        <f>IF(E29="",1,"")</f>
        <v>1</v>
      </c>
      <c r="U26" s="152">
        <f>IF(G29="",1,"")</f>
        <v>1</v>
      </c>
      <c r="V26" s="152">
        <f>IF(A31="",1,"")</f>
        <v>1</v>
      </c>
      <c r="W26" s="25">
        <f>IF(C31="",1,"")</f>
        <v>1</v>
      </c>
      <c r="X26" s="25">
        <f>IF(E31="",1,"")</f>
        <v>1</v>
      </c>
      <c r="Y26" s="153">
        <f>IF(J31="",1,"")</f>
        <v>1</v>
      </c>
    </row>
    <row r="27" spans="1:25" ht="15" customHeight="1" x14ac:dyDescent="0.4">
      <c r="A27" s="87" t="s">
        <v>10</v>
      </c>
      <c r="B27" s="87"/>
      <c r="C27" s="87" t="s">
        <v>11</v>
      </c>
      <c r="D27" s="87"/>
      <c r="E27" s="87" t="s">
        <v>12</v>
      </c>
      <c r="F27" s="87"/>
      <c r="G27" s="82" t="s">
        <v>1111</v>
      </c>
      <c r="H27" s="116"/>
      <c r="I27" s="116"/>
      <c r="J27" s="83"/>
      <c r="K27" s="45"/>
      <c r="L27" s="13"/>
      <c r="U27" s="46"/>
      <c r="V27" s="46"/>
      <c r="Y27" s="48"/>
    </row>
    <row r="28" spans="1:25" ht="15" customHeight="1" x14ac:dyDescent="0.4">
      <c r="A28" s="17" t="s">
        <v>13</v>
      </c>
      <c r="B28" s="17" t="s">
        <v>14</v>
      </c>
      <c r="C28" s="17" t="s">
        <v>13</v>
      </c>
      <c r="D28" s="17" t="s">
        <v>14</v>
      </c>
      <c r="E28" s="87"/>
      <c r="F28" s="87"/>
      <c r="G28" s="82" t="s">
        <v>1112</v>
      </c>
      <c r="H28" s="116"/>
      <c r="I28" s="116"/>
      <c r="J28" s="83"/>
      <c r="K28" s="45"/>
      <c r="L28" s="13"/>
      <c r="Y28" s="47"/>
    </row>
    <row r="29" spans="1:25" ht="30" customHeight="1" x14ac:dyDescent="0.4">
      <c r="A29" s="2"/>
      <c r="B29" s="5"/>
      <c r="C29" s="5"/>
      <c r="D29" s="5"/>
      <c r="E29" s="107"/>
      <c r="F29" s="107"/>
      <c r="G29" s="88"/>
      <c r="H29" s="88"/>
      <c r="I29" s="88"/>
      <c r="J29" s="88"/>
      <c r="K29" s="45"/>
      <c r="L29" s="13"/>
      <c r="Y29" s="48"/>
    </row>
    <row r="30" spans="1:25" ht="15" customHeight="1" x14ac:dyDescent="0.15">
      <c r="A30" s="87" t="s">
        <v>15</v>
      </c>
      <c r="B30" s="87"/>
      <c r="C30" s="87" t="s">
        <v>16</v>
      </c>
      <c r="D30" s="87"/>
      <c r="E30" s="82" t="s">
        <v>17</v>
      </c>
      <c r="F30" s="116"/>
      <c r="G30" s="116"/>
      <c r="H30" s="116"/>
      <c r="I30" s="116"/>
      <c r="J30" s="49" t="s">
        <v>1965</v>
      </c>
      <c r="K30" s="45"/>
      <c r="L30" s="13"/>
      <c r="M30" s="50">
        <v>2021</v>
      </c>
      <c r="N30" s="50">
        <v>2020</v>
      </c>
      <c r="O30" s="50">
        <v>2019</v>
      </c>
      <c r="P30" s="147" t="s">
        <v>2006</v>
      </c>
      <c r="Q30" s="147"/>
      <c r="R30" s="147"/>
      <c r="S30" s="147"/>
      <c r="T30" s="147"/>
      <c r="U30" s="147"/>
      <c r="V30" s="147"/>
      <c r="W30" s="147"/>
      <c r="X30" s="147"/>
      <c r="Y30" s="147"/>
    </row>
    <row r="31" spans="1:25" ht="30" customHeight="1" x14ac:dyDescent="0.4">
      <c r="A31" s="77"/>
      <c r="B31" s="78"/>
      <c r="C31" s="75"/>
      <c r="D31" s="76"/>
      <c r="E31" s="108"/>
      <c r="F31" s="144"/>
      <c r="G31" s="144"/>
      <c r="H31" s="144"/>
      <c r="I31" s="144"/>
      <c r="J31" s="5"/>
      <c r="K31" s="45"/>
      <c r="L31" s="13"/>
      <c r="M31" s="51" t="str">
        <f>IFERROR(VLOOKUP(A26,リスト!$N$2:$O$109,2,FALSE),"-")</f>
        <v>-</v>
      </c>
      <c r="N31" s="52" t="str">
        <f>IFERROR(VLOOKUP(A26,リスト!$P$2:$Q$84,2,FALSE),"-")</f>
        <v>-</v>
      </c>
      <c r="O31" s="52" t="str">
        <f>IFERROR(VLOOKUP(A26,リスト!$R$2:$S$100,2,FALSE),"-")</f>
        <v>-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" customHeight="1" x14ac:dyDescent="0.4">
      <c r="A32" s="79" t="s">
        <v>19</v>
      </c>
      <c r="B32" s="79"/>
      <c r="C32" s="79"/>
      <c r="D32" s="79"/>
      <c r="E32" s="79"/>
      <c r="F32" s="79"/>
      <c r="G32" s="79"/>
      <c r="H32" s="79"/>
      <c r="I32" s="79"/>
      <c r="J32" s="79"/>
      <c r="K32" s="45"/>
      <c r="L32" s="13"/>
      <c r="M32" s="53"/>
      <c r="N32" s="37"/>
      <c r="O32" s="37"/>
    </row>
    <row r="33" spans="1:30" ht="15" customHeight="1" x14ac:dyDescent="0.4">
      <c r="A33" s="141" t="str">
        <f>IF(A7="","","▲注意▼caution▼注意▲caution▲注意▼caution▼注意▲caution▲注意▼caution▼注意▲caution▲注意▼caution▼注意▲caution▲注意▼caution▼注意▲caution▲注意▼caution▼注意▲caution▲注意▼caution▼注意▲caution▲注意▼caution▼注意▲caution▲注意▼caution▼注意▲caution▲注意▼caution▼注意▲caution")</f>
        <v/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Y33" s="48"/>
    </row>
    <row r="34" spans="1:30" ht="30" customHeight="1" x14ac:dyDescent="0.4">
      <c r="A34" s="117" t="str">
        <f>A7</f>
        <v/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30" ht="15" customHeight="1" x14ac:dyDescent="0.4">
      <c r="A35" s="141" t="str">
        <f>A33</f>
        <v/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30" ht="30" customHeight="1" thickBot="1" x14ac:dyDescent="0.45">
      <c r="A36" s="138" t="str">
        <f>IF(A26="","",A26&amp;"（"&amp;G26&amp;"）"&amp;"参加申込フォーム")</f>
        <v/>
      </c>
      <c r="B36" s="138"/>
      <c r="C36" s="138"/>
      <c r="D36" s="138"/>
      <c r="E36" s="138"/>
      <c r="F36" s="138"/>
      <c r="G36" s="139" t="s">
        <v>2004</v>
      </c>
      <c r="H36" s="140"/>
      <c r="I36" s="140"/>
      <c r="J36" s="140"/>
      <c r="K36" s="140"/>
      <c r="L36" s="140"/>
      <c r="M36" s="140"/>
      <c r="N36" s="140"/>
      <c r="O36" s="140"/>
      <c r="P36" s="131" t="s">
        <v>2007</v>
      </c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30" ht="15" customHeight="1" x14ac:dyDescent="0.4">
      <c r="A37" s="149"/>
      <c r="B37" s="150" t="s">
        <v>1998</v>
      </c>
      <c r="C37" s="150" t="s">
        <v>2001</v>
      </c>
      <c r="D37" s="80" t="s">
        <v>26</v>
      </c>
      <c r="E37" s="81"/>
      <c r="F37" s="80" t="s">
        <v>27</v>
      </c>
      <c r="G37" s="118"/>
      <c r="H37" s="119" t="s">
        <v>28</v>
      </c>
      <c r="I37" s="55" t="s">
        <v>29</v>
      </c>
      <c r="J37" s="17" t="s">
        <v>1682</v>
      </c>
      <c r="K37" s="17" t="s">
        <v>1684</v>
      </c>
      <c r="L37" s="87" t="s">
        <v>30</v>
      </c>
      <c r="M37" s="87"/>
      <c r="N37" s="87"/>
      <c r="O37" s="87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30" ht="15" customHeight="1" x14ac:dyDescent="0.15">
      <c r="A38" s="87"/>
      <c r="B38" s="151"/>
      <c r="C38" s="151"/>
      <c r="D38" s="56" t="s">
        <v>31</v>
      </c>
      <c r="E38" s="56" t="s">
        <v>32</v>
      </c>
      <c r="F38" s="56" t="s">
        <v>31</v>
      </c>
      <c r="G38" s="56" t="s">
        <v>32</v>
      </c>
      <c r="H38" s="120"/>
      <c r="I38" s="17" t="s">
        <v>1113</v>
      </c>
      <c r="J38" s="82" t="s">
        <v>1685</v>
      </c>
      <c r="K38" s="83"/>
      <c r="L38" s="87"/>
      <c r="M38" s="87"/>
      <c r="N38" s="87"/>
      <c r="O38" s="87"/>
      <c r="P38" s="57">
        <v>2021</v>
      </c>
      <c r="Q38" s="57">
        <v>2020</v>
      </c>
      <c r="R38" s="58">
        <v>2019</v>
      </c>
      <c r="S38" s="59"/>
      <c r="T38" s="59"/>
      <c r="U38" s="59"/>
      <c r="V38" s="59"/>
      <c r="W38" s="59"/>
      <c r="X38" s="59"/>
      <c r="Y38" s="59"/>
    </row>
    <row r="39" spans="1:30" s="25" customFormat="1" ht="30" customHeight="1" x14ac:dyDescent="0.4">
      <c r="A39" s="60">
        <f>IF(J39&amp;B39="1F1","★会場参加はＦ０★",Y39)</f>
        <v>1</v>
      </c>
      <c r="B39" s="3"/>
      <c r="C39" s="3"/>
      <c r="D39" s="4"/>
      <c r="E39" s="4"/>
      <c r="F39" s="4"/>
      <c r="G39" s="4"/>
      <c r="H39" s="4"/>
      <c r="I39" s="4"/>
      <c r="J39" s="4"/>
      <c r="K39" s="4"/>
      <c r="L39" s="65"/>
      <c r="M39" s="66"/>
      <c r="N39" s="66"/>
      <c r="O39" s="67"/>
      <c r="P39" s="52" t="str">
        <f>IFERROR(VLOOKUP(T39,リスト!$G$3:$H$1020,2,FALSE),"-")</f>
        <v>-</v>
      </c>
      <c r="Q39" s="52" t="str">
        <f>IFERROR(VLOOKUP(T39,リスト!$I$3:$J$871,2,FALSE),"-")</f>
        <v>-</v>
      </c>
      <c r="R39" s="52" t="str">
        <f>IFERROR(VLOOKUP(T39,リスト!$K$3:$L$668,2,FALSE),"-")</f>
        <v>-</v>
      </c>
      <c r="S39" s="25">
        <f>LEN(D39)+LEN(E39)</f>
        <v>0</v>
      </c>
      <c r="T39" s="25" t="str">
        <f>IF(S39=2,D39&amp;"　　　"&amp;E39,IF(S39=3,D39&amp;"　　"&amp;E39,IF(S39=4,D39&amp;"　"&amp;E39,D39&amp;E39)))</f>
        <v/>
      </c>
      <c r="U39" s="25">
        <f>IF(J39+K39=2,1,0)</f>
        <v>0</v>
      </c>
      <c r="V39" s="25">
        <f>IF(U39=0,J39,0)</f>
        <v>0</v>
      </c>
      <c r="W39" s="25">
        <f>IF(U39=0,K39,0)</f>
        <v>0</v>
      </c>
      <c r="X39" s="61">
        <f>IF(J39+K39=0,0,COUNTIF(B39:H39,"")+COUNTIF(L39,""))+IFERROR(A39-A39,1)</f>
        <v>0</v>
      </c>
      <c r="Y39" s="25">
        <v>1</v>
      </c>
      <c r="Z39" s="25">
        <f>J39+K39</f>
        <v>0</v>
      </c>
      <c r="AA39" s="25" t="str">
        <f>C39&amp;J39+K39</f>
        <v>0</v>
      </c>
      <c r="AB39" s="25" t="str">
        <f>IF(J39="","",IF(J39+K39=2,"",C39&amp;J39))</f>
        <v/>
      </c>
      <c r="AC39" s="25" t="str">
        <f>IF(K39="","",IF(J39+K39=2,"",C39&amp;K39))</f>
        <v/>
      </c>
      <c r="AD39" s="25" t="str">
        <f>IF(B39="F0","",C39&amp;"F1")</f>
        <v>F1</v>
      </c>
    </row>
    <row r="40" spans="1:30" s="25" customFormat="1" ht="30" customHeight="1" x14ac:dyDescent="0.4">
      <c r="A40" s="60">
        <f t="shared" ref="A40:A103" si="1">IF(J40&amp;B40="1F1","★会場参加はＦ０★",Y40)</f>
        <v>2</v>
      </c>
      <c r="B40" s="3"/>
      <c r="C40" s="3"/>
      <c r="D40" s="4"/>
      <c r="E40" s="4"/>
      <c r="F40" s="4"/>
      <c r="G40" s="4"/>
      <c r="H40" s="4"/>
      <c r="I40" s="4"/>
      <c r="J40" s="4"/>
      <c r="K40" s="4"/>
      <c r="L40" s="65"/>
      <c r="M40" s="66"/>
      <c r="N40" s="66"/>
      <c r="O40" s="67"/>
      <c r="P40" s="52" t="str">
        <f>IFERROR(VLOOKUP(T40,リスト!$G$3:$H$1020,2,FALSE),"-")</f>
        <v>-</v>
      </c>
      <c r="Q40" s="52" t="str">
        <f>IFERROR(VLOOKUP(T40,リスト!$I$3:$J$871,2,FALSE),"-")</f>
        <v>-</v>
      </c>
      <c r="R40" s="52" t="str">
        <f>IFERROR(VLOOKUP(T40,リスト!$K$3:$L$668,2,FALSE),"-")</f>
        <v>-</v>
      </c>
      <c r="S40" s="25">
        <f t="shared" ref="S40:S103" si="2">LEN(D40)+LEN(E40)</f>
        <v>0</v>
      </c>
      <c r="T40" s="25" t="str">
        <f t="shared" ref="T40:T43" si="3">IF(S40=2,D40&amp;"　　　"&amp;E40,IF(S40=3,D40&amp;"　　"&amp;E40,IF(S40=4,D40&amp;"　"&amp;E40,D40&amp;E40)))</f>
        <v/>
      </c>
      <c r="U40" s="25">
        <f t="shared" ref="U40:U103" si="4">IF(J40+K40=2,1,0)</f>
        <v>0</v>
      </c>
      <c r="V40" s="25">
        <f t="shared" ref="V40:V103" si="5">IF(U40=0,J40,0)</f>
        <v>0</v>
      </c>
      <c r="W40" s="25">
        <f t="shared" ref="W40:W103" si="6">IF(U40=0,K40,0)</f>
        <v>0</v>
      </c>
      <c r="X40" s="61">
        <f>IF(J40+K40=0,0,COUNTIF(B40:H40,"")+COUNTIF(L40,""))+IFERROR(A40-A40,1)</f>
        <v>0</v>
      </c>
      <c r="Y40" s="25">
        <v>2</v>
      </c>
      <c r="Z40" s="25">
        <f t="shared" ref="Z40:Z103" si="7">J40+K40</f>
        <v>0</v>
      </c>
      <c r="AA40" s="25" t="str">
        <f t="shared" ref="AA40:AA103" si="8">C40&amp;J40+K40</f>
        <v>0</v>
      </c>
      <c r="AB40" s="25" t="str">
        <f t="shared" ref="AB40:AB103" si="9">IF(J40="","",IF(J40+K40=2,"",C40&amp;J40))</f>
        <v/>
      </c>
      <c r="AC40" s="25" t="str">
        <f t="shared" ref="AC40:AC103" si="10">IF(K40="","",IF(J40+K40=2,"",C40&amp;K40))</f>
        <v/>
      </c>
      <c r="AD40" s="25" t="str">
        <f t="shared" ref="AD40:AD103" si="11">IF(B40="F0","",C40&amp;"F1")</f>
        <v>F1</v>
      </c>
    </row>
    <row r="41" spans="1:30" s="25" customFormat="1" ht="30" customHeight="1" x14ac:dyDescent="0.4">
      <c r="A41" s="60">
        <f t="shared" si="1"/>
        <v>3</v>
      </c>
      <c r="B41" s="3"/>
      <c r="C41" s="3"/>
      <c r="D41" s="4"/>
      <c r="E41" s="4"/>
      <c r="F41" s="4"/>
      <c r="G41" s="4"/>
      <c r="H41" s="4"/>
      <c r="I41" s="4"/>
      <c r="J41" s="4"/>
      <c r="K41" s="4"/>
      <c r="L41" s="65"/>
      <c r="M41" s="66"/>
      <c r="N41" s="66"/>
      <c r="O41" s="67"/>
      <c r="P41" s="52" t="str">
        <f>IFERROR(VLOOKUP(T41,リスト!$G$3:$H$1020,2,FALSE),"-")</f>
        <v>-</v>
      </c>
      <c r="Q41" s="52" t="str">
        <f>IFERROR(VLOOKUP(T41,リスト!$I$3:$J$871,2,FALSE),"-")</f>
        <v>-</v>
      </c>
      <c r="R41" s="52" t="str">
        <f>IFERROR(VLOOKUP(T41,リスト!$K$3:$L$668,2,FALSE),"-")</f>
        <v>-</v>
      </c>
      <c r="S41" s="25">
        <f t="shared" si="2"/>
        <v>0</v>
      </c>
      <c r="T41" s="25" t="str">
        <f t="shared" si="3"/>
        <v/>
      </c>
      <c r="U41" s="25">
        <f t="shared" si="4"/>
        <v>0</v>
      </c>
      <c r="V41" s="25">
        <f t="shared" si="5"/>
        <v>0</v>
      </c>
      <c r="W41" s="25">
        <f t="shared" si="6"/>
        <v>0</v>
      </c>
      <c r="X41" s="61">
        <f t="shared" ref="X41:X104" si="12">IF(J41+K41=0,0,COUNTIF(B41:H41,"")+COUNTIF(L41,""))+IFERROR(A41-A41,1)</f>
        <v>0</v>
      </c>
      <c r="Y41" s="25">
        <v>3</v>
      </c>
      <c r="Z41" s="25">
        <f t="shared" si="7"/>
        <v>0</v>
      </c>
      <c r="AA41" s="25" t="str">
        <f t="shared" si="8"/>
        <v>0</v>
      </c>
      <c r="AB41" s="25" t="str">
        <f t="shared" si="9"/>
        <v/>
      </c>
      <c r="AC41" s="25" t="str">
        <f t="shared" si="10"/>
        <v/>
      </c>
      <c r="AD41" s="25" t="str">
        <f t="shared" si="11"/>
        <v>F1</v>
      </c>
    </row>
    <row r="42" spans="1:30" s="25" customFormat="1" ht="30" customHeight="1" x14ac:dyDescent="0.4">
      <c r="A42" s="60">
        <f t="shared" si="1"/>
        <v>4</v>
      </c>
      <c r="B42" s="3"/>
      <c r="C42" s="3"/>
      <c r="D42" s="4"/>
      <c r="E42" s="4"/>
      <c r="F42" s="4"/>
      <c r="G42" s="4"/>
      <c r="H42" s="4"/>
      <c r="I42" s="4"/>
      <c r="J42" s="4"/>
      <c r="K42" s="4"/>
      <c r="L42" s="65"/>
      <c r="M42" s="66"/>
      <c r="N42" s="66"/>
      <c r="O42" s="67"/>
      <c r="P42" s="52" t="str">
        <f>IFERROR(VLOOKUP(T42,リスト!$G$3:$H$1020,2,FALSE),"-")</f>
        <v>-</v>
      </c>
      <c r="Q42" s="52" t="str">
        <f>IFERROR(VLOOKUP(T42,リスト!$I$3:$J$871,2,FALSE),"-")</f>
        <v>-</v>
      </c>
      <c r="R42" s="52" t="str">
        <f>IFERROR(VLOOKUP(T42,リスト!$K$3:$L$668,2,FALSE),"-")</f>
        <v>-</v>
      </c>
      <c r="S42" s="25">
        <f t="shared" si="2"/>
        <v>0</v>
      </c>
      <c r="T42" s="25" t="str">
        <f t="shared" si="3"/>
        <v/>
      </c>
      <c r="U42" s="25">
        <f t="shared" si="4"/>
        <v>0</v>
      </c>
      <c r="V42" s="25">
        <f t="shared" si="5"/>
        <v>0</v>
      </c>
      <c r="W42" s="25">
        <f t="shared" si="6"/>
        <v>0</v>
      </c>
      <c r="X42" s="61">
        <f t="shared" si="12"/>
        <v>0</v>
      </c>
      <c r="Y42" s="25">
        <v>4</v>
      </c>
      <c r="Z42" s="25">
        <f t="shared" si="7"/>
        <v>0</v>
      </c>
      <c r="AA42" s="25" t="str">
        <f t="shared" si="8"/>
        <v>0</v>
      </c>
      <c r="AB42" s="25" t="str">
        <f t="shared" si="9"/>
        <v/>
      </c>
      <c r="AC42" s="25" t="str">
        <f t="shared" si="10"/>
        <v/>
      </c>
      <c r="AD42" s="25" t="str">
        <f t="shared" si="11"/>
        <v>F1</v>
      </c>
    </row>
    <row r="43" spans="1:30" s="25" customFormat="1" ht="30" customHeight="1" x14ac:dyDescent="0.4">
      <c r="A43" s="60">
        <f t="shared" si="1"/>
        <v>5</v>
      </c>
      <c r="B43" s="3"/>
      <c r="C43" s="3"/>
      <c r="D43" s="4"/>
      <c r="E43" s="4"/>
      <c r="F43" s="4"/>
      <c r="G43" s="4"/>
      <c r="H43" s="4"/>
      <c r="I43" s="4"/>
      <c r="J43" s="4"/>
      <c r="K43" s="4"/>
      <c r="L43" s="65"/>
      <c r="M43" s="66"/>
      <c r="N43" s="66"/>
      <c r="O43" s="67"/>
      <c r="P43" s="52" t="str">
        <f>IFERROR(VLOOKUP(T43,リスト!$G$3:$H$1020,2,FALSE),"-")</f>
        <v>-</v>
      </c>
      <c r="Q43" s="52" t="str">
        <f>IFERROR(VLOOKUP(T43,リスト!$I$3:$J$871,2,FALSE),"-")</f>
        <v>-</v>
      </c>
      <c r="R43" s="52" t="str">
        <f>IFERROR(VLOOKUP(T43,リスト!$K$3:$L$668,2,FALSE),"-")</f>
        <v>-</v>
      </c>
      <c r="S43" s="25">
        <f t="shared" si="2"/>
        <v>0</v>
      </c>
      <c r="T43" s="25" t="str">
        <f t="shared" si="3"/>
        <v/>
      </c>
      <c r="U43" s="25">
        <f t="shared" si="4"/>
        <v>0</v>
      </c>
      <c r="V43" s="25">
        <f t="shared" si="5"/>
        <v>0</v>
      </c>
      <c r="W43" s="25">
        <f t="shared" si="6"/>
        <v>0</v>
      </c>
      <c r="X43" s="61">
        <f t="shared" si="12"/>
        <v>0</v>
      </c>
      <c r="Y43" s="25">
        <v>5</v>
      </c>
      <c r="Z43" s="25">
        <f t="shared" si="7"/>
        <v>0</v>
      </c>
      <c r="AA43" s="25" t="str">
        <f t="shared" si="8"/>
        <v>0</v>
      </c>
      <c r="AB43" s="25" t="str">
        <f t="shared" si="9"/>
        <v/>
      </c>
      <c r="AC43" s="25" t="str">
        <f t="shared" si="10"/>
        <v/>
      </c>
      <c r="AD43" s="25" t="str">
        <f t="shared" si="11"/>
        <v>F1</v>
      </c>
    </row>
    <row r="44" spans="1:30" s="25" customFormat="1" ht="30" customHeight="1" x14ac:dyDescent="0.4">
      <c r="A44" s="60">
        <f t="shared" si="1"/>
        <v>6</v>
      </c>
      <c r="B44" s="3"/>
      <c r="C44" s="3"/>
      <c r="D44" s="4"/>
      <c r="E44" s="4"/>
      <c r="F44" s="4"/>
      <c r="G44" s="4"/>
      <c r="H44" s="4"/>
      <c r="I44" s="4"/>
      <c r="J44" s="4"/>
      <c r="K44" s="4"/>
      <c r="L44" s="65"/>
      <c r="M44" s="66"/>
      <c r="N44" s="66"/>
      <c r="O44" s="67"/>
      <c r="P44" s="52" t="str">
        <f>IFERROR(VLOOKUP(T44,リスト!$G$3:$H$1020,2,FALSE),"-")</f>
        <v>-</v>
      </c>
      <c r="Q44" s="52" t="str">
        <f>IFERROR(VLOOKUP(T44,リスト!$I$3:$J$871,2,FALSE),"-")</f>
        <v>-</v>
      </c>
      <c r="R44" s="52" t="str">
        <f>IFERROR(VLOOKUP(T44,リスト!$K$3:$L$668,2,FALSE),"-")</f>
        <v>-</v>
      </c>
      <c r="S44" s="25">
        <f t="shared" si="2"/>
        <v>0</v>
      </c>
      <c r="T44" s="25" t="str">
        <f>IF(S44=2,D44&amp;"　　　"&amp;E44,IF(S44=3,D44&amp;"　　"&amp;E44,IF(S44=4,D44&amp;"　"&amp;E44,D44&amp;E44)))</f>
        <v/>
      </c>
      <c r="U44" s="25">
        <f t="shared" si="4"/>
        <v>0</v>
      </c>
      <c r="V44" s="25">
        <f t="shared" si="5"/>
        <v>0</v>
      </c>
      <c r="W44" s="25">
        <f t="shared" si="6"/>
        <v>0</v>
      </c>
      <c r="X44" s="61">
        <f t="shared" si="12"/>
        <v>0</v>
      </c>
      <c r="Y44" s="25">
        <v>6</v>
      </c>
      <c r="Z44" s="25">
        <f t="shared" si="7"/>
        <v>0</v>
      </c>
      <c r="AA44" s="25" t="str">
        <f t="shared" si="8"/>
        <v>0</v>
      </c>
      <c r="AB44" s="25" t="str">
        <f t="shared" si="9"/>
        <v/>
      </c>
      <c r="AC44" s="25" t="str">
        <f t="shared" si="10"/>
        <v/>
      </c>
      <c r="AD44" s="25" t="str">
        <f t="shared" si="11"/>
        <v>F1</v>
      </c>
    </row>
    <row r="45" spans="1:30" s="25" customFormat="1" ht="30" customHeight="1" x14ac:dyDescent="0.4">
      <c r="A45" s="60">
        <f t="shared" si="1"/>
        <v>7</v>
      </c>
      <c r="B45" s="3"/>
      <c r="C45" s="3"/>
      <c r="D45" s="4"/>
      <c r="E45" s="4"/>
      <c r="F45" s="4"/>
      <c r="G45" s="4"/>
      <c r="H45" s="4"/>
      <c r="I45" s="4"/>
      <c r="J45" s="4"/>
      <c r="K45" s="4"/>
      <c r="L45" s="65"/>
      <c r="M45" s="66"/>
      <c r="N45" s="66"/>
      <c r="O45" s="67"/>
      <c r="P45" s="52" t="str">
        <f>IFERROR(VLOOKUP(T45,リスト!$G$3:$H$1020,2,FALSE),"-")</f>
        <v>-</v>
      </c>
      <c r="Q45" s="52" t="str">
        <f>IFERROR(VLOOKUP(T45,リスト!$I$3:$J$871,2,FALSE),"-")</f>
        <v>-</v>
      </c>
      <c r="R45" s="52" t="str">
        <f>IFERROR(VLOOKUP(T45,リスト!$K$3:$L$668,2,FALSE),"-")</f>
        <v>-</v>
      </c>
      <c r="S45" s="25">
        <f t="shared" si="2"/>
        <v>0</v>
      </c>
      <c r="T45" s="25" t="str">
        <f t="shared" ref="T45:T108" si="13">IF(S45=2,D45&amp;"　　　"&amp;E45,IF(S45=3,D45&amp;"　　"&amp;E45,IF(S45=4,D45&amp;"　"&amp;E45,D45&amp;E45)))</f>
        <v/>
      </c>
      <c r="U45" s="25">
        <f t="shared" si="4"/>
        <v>0</v>
      </c>
      <c r="V45" s="25">
        <f t="shared" si="5"/>
        <v>0</v>
      </c>
      <c r="W45" s="25">
        <f t="shared" si="6"/>
        <v>0</v>
      </c>
      <c r="X45" s="61">
        <f t="shared" si="12"/>
        <v>0</v>
      </c>
      <c r="Y45" s="25">
        <v>7</v>
      </c>
      <c r="Z45" s="25">
        <f t="shared" si="7"/>
        <v>0</v>
      </c>
      <c r="AA45" s="25" t="str">
        <f t="shared" si="8"/>
        <v>0</v>
      </c>
      <c r="AB45" s="25" t="str">
        <f t="shared" si="9"/>
        <v/>
      </c>
      <c r="AC45" s="25" t="str">
        <f t="shared" si="10"/>
        <v/>
      </c>
      <c r="AD45" s="25" t="str">
        <f t="shared" si="11"/>
        <v>F1</v>
      </c>
    </row>
    <row r="46" spans="1:30" s="25" customFormat="1" ht="30" customHeight="1" x14ac:dyDescent="0.4">
      <c r="A46" s="60">
        <f t="shared" si="1"/>
        <v>8</v>
      </c>
      <c r="B46" s="3"/>
      <c r="C46" s="3"/>
      <c r="D46" s="4"/>
      <c r="E46" s="4"/>
      <c r="F46" s="4"/>
      <c r="G46" s="4"/>
      <c r="H46" s="4"/>
      <c r="I46" s="4"/>
      <c r="J46" s="4"/>
      <c r="K46" s="4"/>
      <c r="L46" s="65"/>
      <c r="M46" s="66"/>
      <c r="N46" s="66"/>
      <c r="O46" s="67"/>
      <c r="P46" s="52" t="str">
        <f>IFERROR(VLOOKUP(T46,リスト!$G$3:$H$1020,2,FALSE),"-")</f>
        <v>-</v>
      </c>
      <c r="Q46" s="52" t="str">
        <f>IFERROR(VLOOKUP(T46,リスト!$I$3:$J$871,2,FALSE),"-")</f>
        <v>-</v>
      </c>
      <c r="R46" s="52" t="str">
        <f>IFERROR(VLOOKUP(T46,リスト!$K$3:$L$668,2,FALSE),"-")</f>
        <v>-</v>
      </c>
      <c r="S46" s="25">
        <f t="shared" si="2"/>
        <v>0</v>
      </c>
      <c r="T46" s="25" t="str">
        <f t="shared" si="13"/>
        <v/>
      </c>
      <c r="U46" s="25">
        <f t="shared" si="4"/>
        <v>0</v>
      </c>
      <c r="V46" s="25">
        <f t="shared" si="5"/>
        <v>0</v>
      </c>
      <c r="W46" s="25">
        <f t="shared" si="6"/>
        <v>0</v>
      </c>
      <c r="X46" s="61">
        <f t="shared" si="12"/>
        <v>0</v>
      </c>
      <c r="Y46" s="25">
        <v>8</v>
      </c>
      <c r="Z46" s="25">
        <f t="shared" si="7"/>
        <v>0</v>
      </c>
      <c r="AA46" s="25" t="str">
        <f t="shared" si="8"/>
        <v>0</v>
      </c>
      <c r="AB46" s="25" t="str">
        <f t="shared" si="9"/>
        <v/>
      </c>
      <c r="AC46" s="25" t="str">
        <f t="shared" si="10"/>
        <v/>
      </c>
      <c r="AD46" s="25" t="str">
        <f t="shared" si="11"/>
        <v>F1</v>
      </c>
    </row>
    <row r="47" spans="1:30" s="25" customFormat="1" ht="30" customHeight="1" x14ac:dyDescent="0.4">
      <c r="A47" s="60">
        <f t="shared" si="1"/>
        <v>9</v>
      </c>
      <c r="B47" s="3"/>
      <c r="C47" s="3"/>
      <c r="D47" s="4"/>
      <c r="E47" s="4"/>
      <c r="F47" s="4"/>
      <c r="G47" s="4"/>
      <c r="H47" s="4"/>
      <c r="I47" s="4"/>
      <c r="J47" s="4"/>
      <c r="K47" s="4"/>
      <c r="L47" s="65"/>
      <c r="M47" s="66"/>
      <c r="N47" s="66"/>
      <c r="O47" s="67"/>
      <c r="P47" s="52" t="str">
        <f>IFERROR(VLOOKUP(T47,リスト!$G$3:$H$1020,2,FALSE),"-")</f>
        <v>-</v>
      </c>
      <c r="Q47" s="52" t="str">
        <f>IFERROR(VLOOKUP(T47,リスト!$I$3:$J$871,2,FALSE),"-")</f>
        <v>-</v>
      </c>
      <c r="R47" s="52" t="str">
        <f>IFERROR(VLOOKUP(T47,リスト!$K$3:$L$668,2,FALSE),"-")</f>
        <v>-</v>
      </c>
      <c r="S47" s="25">
        <f t="shared" si="2"/>
        <v>0</v>
      </c>
      <c r="T47" s="25" t="str">
        <f t="shared" si="13"/>
        <v/>
      </c>
      <c r="U47" s="25">
        <f t="shared" si="4"/>
        <v>0</v>
      </c>
      <c r="V47" s="25">
        <f t="shared" si="5"/>
        <v>0</v>
      </c>
      <c r="W47" s="25">
        <f t="shared" si="6"/>
        <v>0</v>
      </c>
      <c r="X47" s="61">
        <f t="shared" si="12"/>
        <v>0</v>
      </c>
      <c r="Y47" s="25">
        <v>9</v>
      </c>
      <c r="Z47" s="25">
        <f t="shared" si="7"/>
        <v>0</v>
      </c>
      <c r="AA47" s="25" t="str">
        <f t="shared" si="8"/>
        <v>0</v>
      </c>
      <c r="AB47" s="25" t="str">
        <f t="shared" si="9"/>
        <v/>
      </c>
      <c r="AC47" s="25" t="str">
        <f t="shared" si="10"/>
        <v/>
      </c>
      <c r="AD47" s="25" t="str">
        <f t="shared" si="11"/>
        <v>F1</v>
      </c>
    </row>
    <row r="48" spans="1:30" s="25" customFormat="1" ht="30" customHeight="1" x14ac:dyDescent="0.4">
      <c r="A48" s="60">
        <f t="shared" si="1"/>
        <v>10</v>
      </c>
      <c r="B48" s="3"/>
      <c r="C48" s="3"/>
      <c r="D48" s="4"/>
      <c r="E48" s="4"/>
      <c r="F48" s="4"/>
      <c r="G48" s="4"/>
      <c r="H48" s="4"/>
      <c r="I48" s="4"/>
      <c r="J48" s="4"/>
      <c r="K48" s="4"/>
      <c r="L48" s="65"/>
      <c r="M48" s="66"/>
      <c r="N48" s="66"/>
      <c r="O48" s="67"/>
      <c r="P48" s="52" t="str">
        <f>IFERROR(VLOOKUP(T48,リスト!$G$3:$H$1020,2,FALSE),"-")</f>
        <v>-</v>
      </c>
      <c r="Q48" s="52" t="str">
        <f>IFERROR(VLOOKUP(T48,リスト!$I$3:$J$871,2,FALSE),"-")</f>
        <v>-</v>
      </c>
      <c r="R48" s="52" t="str">
        <f>IFERROR(VLOOKUP(T48,リスト!$K$3:$L$668,2,FALSE),"-")</f>
        <v>-</v>
      </c>
      <c r="S48" s="25">
        <f t="shared" si="2"/>
        <v>0</v>
      </c>
      <c r="T48" s="25" t="str">
        <f t="shared" si="13"/>
        <v/>
      </c>
      <c r="U48" s="25">
        <f t="shared" si="4"/>
        <v>0</v>
      </c>
      <c r="V48" s="25">
        <f t="shared" si="5"/>
        <v>0</v>
      </c>
      <c r="W48" s="25">
        <f t="shared" si="6"/>
        <v>0</v>
      </c>
      <c r="X48" s="61">
        <f t="shared" si="12"/>
        <v>0</v>
      </c>
      <c r="Y48" s="25">
        <v>10</v>
      </c>
      <c r="Z48" s="25">
        <f t="shared" si="7"/>
        <v>0</v>
      </c>
      <c r="AA48" s="25" t="str">
        <f t="shared" si="8"/>
        <v>0</v>
      </c>
      <c r="AB48" s="25" t="str">
        <f t="shared" si="9"/>
        <v/>
      </c>
      <c r="AC48" s="25" t="str">
        <f t="shared" si="10"/>
        <v/>
      </c>
      <c r="AD48" s="25" t="str">
        <f t="shared" si="11"/>
        <v>F1</v>
      </c>
    </row>
    <row r="49" spans="1:30" s="25" customFormat="1" ht="30" customHeight="1" x14ac:dyDescent="0.4">
      <c r="A49" s="60">
        <f t="shared" si="1"/>
        <v>11</v>
      </c>
      <c r="B49" s="3"/>
      <c r="C49" s="3"/>
      <c r="D49" s="4"/>
      <c r="E49" s="4"/>
      <c r="F49" s="4"/>
      <c r="G49" s="4"/>
      <c r="H49" s="4"/>
      <c r="I49" s="4"/>
      <c r="J49" s="4"/>
      <c r="K49" s="4"/>
      <c r="L49" s="65"/>
      <c r="M49" s="66"/>
      <c r="N49" s="66"/>
      <c r="O49" s="67"/>
      <c r="P49" s="52" t="str">
        <f>IFERROR(VLOOKUP(T49,リスト!$G$3:$H$1020,2,FALSE),"-")</f>
        <v>-</v>
      </c>
      <c r="Q49" s="52" t="str">
        <f>IFERROR(VLOOKUP(T49,リスト!$I$3:$J$871,2,FALSE),"-")</f>
        <v>-</v>
      </c>
      <c r="R49" s="52" t="str">
        <f>IFERROR(VLOOKUP(T49,リスト!$K$3:$L$668,2,FALSE),"-")</f>
        <v>-</v>
      </c>
      <c r="S49" s="25">
        <f t="shared" si="2"/>
        <v>0</v>
      </c>
      <c r="T49" s="25" t="str">
        <f t="shared" si="13"/>
        <v/>
      </c>
      <c r="U49" s="25">
        <f t="shared" si="4"/>
        <v>0</v>
      </c>
      <c r="V49" s="25">
        <f t="shared" si="5"/>
        <v>0</v>
      </c>
      <c r="W49" s="25">
        <f t="shared" si="6"/>
        <v>0</v>
      </c>
      <c r="X49" s="61">
        <f t="shared" si="12"/>
        <v>0</v>
      </c>
      <c r="Y49" s="25">
        <v>11</v>
      </c>
      <c r="Z49" s="25">
        <f t="shared" si="7"/>
        <v>0</v>
      </c>
      <c r="AA49" s="25" t="str">
        <f t="shared" si="8"/>
        <v>0</v>
      </c>
      <c r="AB49" s="25" t="str">
        <f t="shared" si="9"/>
        <v/>
      </c>
      <c r="AC49" s="25" t="str">
        <f t="shared" si="10"/>
        <v/>
      </c>
      <c r="AD49" s="25" t="str">
        <f t="shared" si="11"/>
        <v>F1</v>
      </c>
    </row>
    <row r="50" spans="1:30" s="25" customFormat="1" ht="30" customHeight="1" x14ac:dyDescent="0.4">
      <c r="A50" s="60">
        <f t="shared" si="1"/>
        <v>12</v>
      </c>
      <c r="B50" s="3"/>
      <c r="C50" s="3"/>
      <c r="D50" s="4"/>
      <c r="E50" s="4"/>
      <c r="F50" s="4"/>
      <c r="G50" s="4"/>
      <c r="H50" s="4"/>
      <c r="I50" s="4"/>
      <c r="J50" s="4"/>
      <c r="K50" s="4"/>
      <c r="L50" s="65"/>
      <c r="M50" s="66"/>
      <c r="N50" s="66"/>
      <c r="O50" s="67"/>
      <c r="P50" s="52" t="str">
        <f>IFERROR(VLOOKUP(T50,リスト!$G$3:$H$1020,2,FALSE),"-")</f>
        <v>-</v>
      </c>
      <c r="Q50" s="52" t="str">
        <f>IFERROR(VLOOKUP(T50,リスト!$I$3:$J$871,2,FALSE),"-")</f>
        <v>-</v>
      </c>
      <c r="R50" s="52" t="str">
        <f>IFERROR(VLOOKUP(T50,リスト!$K$3:$L$668,2,FALSE),"-")</f>
        <v>-</v>
      </c>
      <c r="S50" s="25">
        <f t="shared" si="2"/>
        <v>0</v>
      </c>
      <c r="T50" s="25" t="str">
        <f t="shared" si="13"/>
        <v/>
      </c>
      <c r="U50" s="25">
        <f t="shared" si="4"/>
        <v>0</v>
      </c>
      <c r="V50" s="25">
        <f t="shared" si="5"/>
        <v>0</v>
      </c>
      <c r="W50" s="25">
        <f t="shared" si="6"/>
        <v>0</v>
      </c>
      <c r="X50" s="61">
        <f t="shared" si="12"/>
        <v>0</v>
      </c>
      <c r="Y50" s="25">
        <v>12</v>
      </c>
      <c r="Z50" s="25">
        <f t="shared" si="7"/>
        <v>0</v>
      </c>
      <c r="AA50" s="25" t="str">
        <f t="shared" si="8"/>
        <v>0</v>
      </c>
      <c r="AB50" s="25" t="str">
        <f t="shared" si="9"/>
        <v/>
      </c>
      <c r="AC50" s="25" t="str">
        <f t="shared" si="10"/>
        <v/>
      </c>
      <c r="AD50" s="25" t="str">
        <f t="shared" si="11"/>
        <v>F1</v>
      </c>
    </row>
    <row r="51" spans="1:30" s="25" customFormat="1" ht="30" customHeight="1" x14ac:dyDescent="0.4">
      <c r="A51" s="60">
        <f t="shared" si="1"/>
        <v>13</v>
      </c>
      <c r="B51" s="3"/>
      <c r="C51" s="3"/>
      <c r="D51" s="4"/>
      <c r="E51" s="4"/>
      <c r="F51" s="4"/>
      <c r="G51" s="4"/>
      <c r="H51" s="4"/>
      <c r="I51" s="4"/>
      <c r="J51" s="4"/>
      <c r="K51" s="4"/>
      <c r="L51" s="65"/>
      <c r="M51" s="66"/>
      <c r="N51" s="66"/>
      <c r="O51" s="67"/>
      <c r="P51" s="52" t="str">
        <f>IFERROR(VLOOKUP(T51,リスト!$G$3:$H$1020,2,FALSE),"-")</f>
        <v>-</v>
      </c>
      <c r="Q51" s="52" t="str">
        <f>IFERROR(VLOOKUP(T51,リスト!$I$3:$J$871,2,FALSE),"-")</f>
        <v>-</v>
      </c>
      <c r="R51" s="52" t="str">
        <f>IFERROR(VLOOKUP(T51,リスト!$K$3:$L$668,2,FALSE),"-")</f>
        <v>-</v>
      </c>
      <c r="S51" s="25">
        <f t="shared" si="2"/>
        <v>0</v>
      </c>
      <c r="T51" s="25" t="str">
        <f t="shared" si="13"/>
        <v/>
      </c>
      <c r="U51" s="25">
        <f t="shared" si="4"/>
        <v>0</v>
      </c>
      <c r="V51" s="25">
        <f t="shared" si="5"/>
        <v>0</v>
      </c>
      <c r="W51" s="25">
        <f t="shared" si="6"/>
        <v>0</v>
      </c>
      <c r="X51" s="61">
        <f t="shared" si="12"/>
        <v>0</v>
      </c>
      <c r="Y51" s="25">
        <v>13</v>
      </c>
      <c r="Z51" s="25">
        <f t="shared" si="7"/>
        <v>0</v>
      </c>
      <c r="AA51" s="25" t="str">
        <f t="shared" si="8"/>
        <v>0</v>
      </c>
      <c r="AB51" s="25" t="str">
        <f t="shared" si="9"/>
        <v/>
      </c>
      <c r="AC51" s="25" t="str">
        <f t="shared" si="10"/>
        <v/>
      </c>
      <c r="AD51" s="25" t="str">
        <f t="shared" si="11"/>
        <v>F1</v>
      </c>
    </row>
    <row r="52" spans="1:30" s="25" customFormat="1" ht="30" customHeight="1" x14ac:dyDescent="0.4">
      <c r="A52" s="60">
        <f t="shared" si="1"/>
        <v>14</v>
      </c>
      <c r="B52" s="3"/>
      <c r="C52" s="3"/>
      <c r="D52" s="4"/>
      <c r="E52" s="4"/>
      <c r="F52" s="4"/>
      <c r="G52" s="4"/>
      <c r="H52" s="4"/>
      <c r="I52" s="4"/>
      <c r="J52" s="4"/>
      <c r="K52" s="4"/>
      <c r="L52" s="65"/>
      <c r="M52" s="66"/>
      <c r="N52" s="66"/>
      <c r="O52" s="67"/>
      <c r="P52" s="52" t="str">
        <f>IFERROR(VLOOKUP(T52,リスト!$G$3:$H$1020,2,FALSE),"-")</f>
        <v>-</v>
      </c>
      <c r="Q52" s="52" t="str">
        <f>IFERROR(VLOOKUP(T52,リスト!$I$3:$J$871,2,FALSE),"-")</f>
        <v>-</v>
      </c>
      <c r="R52" s="52" t="str">
        <f>IFERROR(VLOOKUP(T52,リスト!$K$3:$L$668,2,FALSE),"-")</f>
        <v>-</v>
      </c>
      <c r="S52" s="25">
        <f t="shared" si="2"/>
        <v>0</v>
      </c>
      <c r="T52" s="25" t="str">
        <f t="shared" si="13"/>
        <v/>
      </c>
      <c r="U52" s="25">
        <f t="shared" si="4"/>
        <v>0</v>
      </c>
      <c r="V52" s="25">
        <f t="shared" si="5"/>
        <v>0</v>
      </c>
      <c r="W52" s="25">
        <f t="shared" si="6"/>
        <v>0</v>
      </c>
      <c r="X52" s="61">
        <f t="shared" si="12"/>
        <v>0</v>
      </c>
      <c r="Y52" s="25">
        <v>14</v>
      </c>
      <c r="Z52" s="25">
        <f t="shared" si="7"/>
        <v>0</v>
      </c>
      <c r="AA52" s="25" t="str">
        <f t="shared" si="8"/>
        <v>0</v>
      </c>
      <c r="AB52" s="25" t="str">
        <f t="shared" si="9"/>
        <v/>
      </c>
      <c r="AC52" s="25" t="str">
        <f t="shared" si="10"/>
        <v/>
      </c>
      <c r="AD52" s="25" t="str">
        <f t="shared" si="11"/>
        <v>F1</v>
      </c>
    </row>
    <row r="53" spans="1:30" s="25" customFormat="1" ht="30" customHeight="1" x14ac:dyDescent="0.4">
      <c r="A53" s="60">
        <f t="shared" si="1"/>
        <v>15</v>
      </c>
      <c r="B53" s="3"/>
      <c r="C53" s="3"/>
      <c r="D53" s="4"/>
      <c r="E53" s="4"/>
      <c r="F53" s="4"/>
      <c r="G53" s="4"/>
      <c r="H53" s="4"/>
      <c r="I53" s="4"/>
      <c r="J53" s="4"/>
      <c r="K53" s="4"/>
      <c r="L53" s="65"/>
      <c r="M53" s="66"/>
      <c r="N53" s="66"/>
      <c r="O53" s="67"/>
      <c r="P53" s="52" t="str">
        <f>IFERROR(VLOOKUP(T53,リスト!$G$3:$H$1020,2,FALSE),"-")</f>
        <v>-</v>
      </c>
      <c r="Q53" s="52" t="str">
        <f>IFERROR(VLOOKUP(T53,リスト!$I$3:$J$871,2,FALSE),"-")</f>
        <v>-</v>
      </c>
      <c r="R53" s="52" t="str">
        <f>IFERROR(VLOOKUP(T53,リスト!$K$3:$L$668,2,FALSE),"-")</f>
        <v>-</v>
      </c>
      <c r="S53" s="25">
        <f t="shared" si="2"/>
        <v>0</v>
      </c>
      <c r="T53" s="25" t="str">
        <f t="shared" si="13"/>
        <v/>
      </c>
      <c r="U53" s="25">
        <f t="shared" si="4"/>
        <v>0</v>
      </c>
      <c r="V53" s="25">
        <f t="shared" si="5"/>
        <v>0</v>
      </c>
      <c r="W53" s="25">
        <f t="shared" si="6"/>
        <v>0</v>
      </c>
      <c r="X53" s="61">
        <f t="shared" si="12"/>
        <v>0</v>
      </c>
      <c r="Y53" s="25">
        <v>15</v>
      </c>
      <c r="Z53" s="25">
        <f t="shared" si="7"/>
        <v>0</v>
      </c>
      <c r="AA53" s="25" t="str">
        <f t="shared" si="8"/>
        <v>0</v>
      </c>
      <c r="AB53" s="25" t="str">
        <f t="shared" si="9"/>
        <v/>
      </c>
      <c r="AC53" s="25" t="str">
        <f t="shared" si="10"/>
        <v/>
      </c>
      <c r="AD53" s="25" t="str">
        <f t="shared" si="11"/>
        <v>F1</v>
      </c>
    </row>
    <row r="54" spans="1:30" s="25" customFormat="1" ht="30" customHeight="1" x14ac:dyDescent="0.4">
      <c r="A54" s="60">
        <f t="shared" si="1"/>
        <v>16</v>
      </c>
      <c r="B54" s="3"/>
      <c r="C54" s="3"/>
      <c r="D54" s="4"/>
      <c r="E54" s="4"/>
      <c r="F54" s="4"/>
      <c r="G54" s="4"/>
      <c r="H54" s="4"/>
      <c r="I54" s="4"/>
      <c r="J54" s="4"/>
      <c r="K54" s="4"/>
      <c r="L54" s="65"/>
      <c r="M54" s="66"/>
      <c r="N54" s="66"/>
      <c r="O54" s="67"/>
      <c r="P54" s="52" t="str">
        <f>IFERROR(VLOOKUP(T54,リスト!$G$3:$H$1020,2,FALSE),"-")</f>
        <v>-</v>
      </c>
      <c r="Q54" s="52" t="str">
        <f>IFERROR(VLOOKUP(T54,リスト!$I$3:$J$871,2,FALSE),"-")</f>
        <v>-</v>
      </c>
      <c r="R54" s="52" t="str">
        <f>IFERROR(VLOOKUP(T54,リスト!$K$3:$L$668,2,FALSE),"-")</f>
        <v>-</v>
      </c>
      <c r="S54" s="25">
        <f t="shared" si="2"/>
        <v>0</v>
      </c>
      <c r="T54" s="25" t="str">
        <f t="shared" si="13"/>
        <v/>
      </c>
      <c r="U54" s="25">
        <f t="shared" si="4"/>
        <v>0</v>
      </c>
      <c r="V54" s="25">
        <f t="shared" si="5"/>
        <v>0</v>
      </c>
      <c r="W54" s="25">
        <f t="shared" si="6"/>
        <v>0</v>
      </c>
      <c r="X54" s="61">
        <f t="shared" si="12"/>
        <v>0</v>
      </c>
      <c r="Y54" s="25">
        <v>16</v>
      </c>
      <c r="Z54" s="25">
        <f t="shared" si="7"/>
        <v>0</v>
      </c>
      <c r="AA54" s="25" t="str">
        <f t="shared" si="8"/>
        <v>0</v>
      </c>
      <c r="AB54" s="25" t="str">
        <f t="shared" si="9"/>
        <v/>
      </c>
      <c r="AC54" s="25" t="str">
        <f t="shared" si="10"/>
        <v/>
      </c>
      <c r="AD54" s="25" t="str">
        <f t="shared" si="11"/>
        <v>F1</v>
      </c>
    </row>
    <row r="55" spans="1:30" s="25" customFormat="1" ht="30" customHeight="1" x14ac:dyDescent="0.4">
      <c r="A55" s="60">
        <f t="shared" si="1"/>
        <v>17</v>
      </c>
      <c r="B55" s="3"/>
      <c r="C55" s="3"/>
      <c r="D55" s="4"/>
      <c r="E55" s="4"/>
      <c r="F55" s="4"/>
      <c r="G55" s="4"/>
      <c r="H55" s="4"/>
      <c r="I55" s="4"/>
      <c r="J55" s="4"/>
      <c r="K55" s="4"/>
      <c r="L55" s="65"/>
      <c r="M55" s="66"/>
      <c r="N55" s="66"/>
      <c r="O55" s="67"/>
      <c r="P55" s="52" t="str">
        <f>IFERROR(VLOOKUP(T55,リスト!$G$3:$H$1020,2,FALSE),"-")</f>
        <v>-</v>
      </c>
      <c r="Q55" s="52" t="str">
        <f>IFERROR(VLOOKUP(T55,リスト!$I$3:$J$871,2,FALSE),"-")</f>
        <v>-</v>
      </c>
      <c r="R55" s="52" t="str">
        <f>IFERROR(VLOOKUP(T55,リスト!$K$3:$L$668,2,FALSE),"-")</f>
        <v>-</v>
      </c>
      <c r="S55" s="25">
        <f t="shared" si="2"/>
        <v>0</v>
      </c>
      <c r="T55" s="25" t="str">
        <f t="shared" si="13"/>
        <v/>
      </c>
      <c r="U55" s="25">
        <f t="shared" si="4"/>
        <v>0</v>
      </c>
      <c r="V55" s="25">
        <f t="shared" si="5"/>
        <v>0</v>
      </c>
      <c r="W55" s="25">
        <f t="shared" si="6"/>
        <v>0</v>
      </c>
      <c r="X55" s="61">
        <f t="shared" si="12"/>
        <v>0</v>
      </c>
      <c r="Y55" s="25">
        <v>17</v>
      </c>
      <c r="Z55" s="25">
        <f t="shared" si="7"/>
        <v>0</v>
      </c>
      <c r="AA55" s="25" t="str">
        <f t="shared" si="8"/>
        <v>0</v>
      </c>
      <c r="AB55" s="25" t="str">
        <f t="shared" si="9"/>
        <v/>
      </c>
      <c r="AC55" s="25" t="str">
        <f t="shared" si="10"/>
        <v/>
      </c>
      <c r="AD55" s="25" t="str">
        <f t="shared" si="11"/>
        <v>F1</v>
      </c>
    </row>
    <row r="56" spans="1:30" s="25" customFormat="1" ht="30" customHeight="1" x14ac:dyDescent="0.4">
      <c r="A56" s="60">
        <f t="shared" si="1"/>
        <v>18</v>
      </c>
      <c r="B56" s="3"/>
      <c r="C56" s="3"/>
      <c r="D56" s="4"/>
      <c r="E56" s="4"/>
      <c r="F56" s="4"/>
      <c r="G56" s="4"/>
      <c r="H56" s="4"/>
      <c r="I56" s="4"/>
      <c r="J56" s="4"/>
      <c r="K56" s="4"/>
      <c r="L56" s="65"/>
      <c r="M56" s="66"/>
      <c r="N56" s="66"/>
      <c r="O56" s="67"/>
      <c r="P56" s="52" t="str">
        <f>IFERROR(VLOOKUP(T56,リスト!$G$3:$H$1020,2,FALSE),"-")</f>
        <v>-</v>
      </c>
      <c r="Q56" s="52" t="str">
        <f>IFERROR(VLOOKUP(T56,リスト!$I$3:$J$871,2,FALSE),"-")</f>
        <v>-</v>
      </c>
      <c r="R56" s="52" t="str">
        <f>IFERROR(VLOOKUP(T56,リスト!$K$3:$L$668,2,FALSE),"-")</f>
        <v>-</v>
      </c>
      <c r="S56" s="25">
        <f t="shared" si="2"/>
        <v>0</v>
      </c>
      <c r="T56" s="25" t="str">
        <f t="shared" si="13"/>
        <v/>
      </c>
      <c r="U56" s="25">
        <f t="shared" si="4"/>
        <v>0</v>
      </c>
      <c r="V56" s="25">
        <f t="shared" si="5"/>
        <v>0</v>
      </c>
      <c r="W56" s="25">
        <f t="shared" si="6"/>
        <v>0</v>
      </c>
      <c r="X56" s="61">
        <f t="shared" si="12"/>
        <v>0</v>
      </c>
      <c r="Y56" s="25">
        <v>18</v>
      </c>
      <c r="Z56" s="25">
        <f t="shared" si="7"/>
        <v>0</v>
      </c>
      <c r="AA56" s="25" t="str">
        <f t="shared" si="8"/>
        <v>0</v>
      </c>
      <c r="AB56" s="25" t="str">
        <f t="shared" si="9"/>
        <v/>
      </c>
      <c r="AC56" s="25" t="str">
        <f t="shared" si="10"/>
        <v/>
      </c>
      <c r="AD56" s="25" t="str">
        <f t="shared" si="11"/>
        <v>F1</v>
      </c>
    </row>
    <row r="57" spans="1:30" s="25" customFormat="1" ht="30" customHeight="1" x14ac:dyDescent="0.4">
      <c r="A57" s="60">
        <f t="shared" si="1"/>
        <v>19</v>
      </c>
      <c r="B57" s="3"/>
      <c r="C57" s="3"/>
      <c r="D57" s="4"/>
      <c r="E57" s="4"/>
      <c r="F57" s="4"/>
      <c r="G57" s="4"/>
      <c r="H57" s="4"/>
      <c r="I57" s="4"/>
      <c r="J57" s="4"/>
      <c r="K57" s="4"/>
      <c r="L57" s="65"/>
      <c r="M57" s="66"/>
      <c r="N57" s="66"/>
      <c r="O57" s="67"/>
      <c r="P57" s="52" t="str">
        <f>IFERROR(VLOOKUP(T57,リスト!$G$3:$H$1020,2,FALSE),"-")</f>
        <v>-</v>
      </c>
      <c r="Q57" s="52" t="str">
        <f>IFERROR(VLOOKUP(T57,リスト!$I$3:$J$871,2,FALSE),"-")</f>
        <v>-</v>
      </c>
      <c r="R57" s="52" t="str">
        <f>IFERROR(VLOOKUP(T57,リスト!$K$3:$L$668,2,FALSE),"-")</f>
        <v>-</v>
      </c>
      <c r="S57" s="25">
        <f t="shared" si="2"/>
        <v>0</v>
      </c>
      <c r="T57" s="25" t="str">
        <f t="shared" si="13"/>
        <v/>
      </c>
      <c r="U57" s="25">
        <f t="shared" si="4"/>
        <v>0</v>
      </c>
      <c r="V57" s="25">
        <f t="shared" si="5"/>
        <v>0</v>
      </c>
      <c r="W57" s="25">
        <f t="shared" si="6"/>
        <v>0</v>
      </c>
      <c r="X57" s="61">
        <f t="shared" si="12"/>
        <v>0</v>
      </c>
      <c r="Y57" s="25">
        <v>19</v>
      </c>
      <c r="Z57" s="25">
        <f t="shared" si="7"/>
        <v>0</v>
      </c>
      <c r="AA57" s="25" t="str">
        <f t="shared" si="8"/>
        <v>0</v>
      </c>
      <c r="AB57" s="25" t="str">
        <f t="shared" si="9"/>
        <v/>
      </c>
      <c r="AC57" s="25" t="str">
        <f t="shared" si="10"/>
        <v/>
      </c>
      <c r="AD57" s="25" t="str">
        <f t="shared" si="11"/>
        <v>F1</v>
      </c>
    </row>
    <row r="58" spans="1:30" s="25" customFormat="1" ht="30" customHeight="1" x14ac:dyDescent="0.4">
      <c r="A58" s="60">
        <f t="shared" si="1"/>
        <v>20</v>
      </c>
      <c r="B58" s="3"/>
      <c r="C58" s="3"/>
      <c r="D58" s="4"/>
      <c r="E58" s="4"/>
      <c r="F58" s="4"/>
      <c r="G58" s="4"/>
      <c r="H58" s="4"/>
      <c r="I58" s="4"/>
      <c r="J58" s="4"/>
      <c r="K58" s="4"/>
      <c r="L58" s="65"/>
      <c r="M58" s="66"/>
      <c r="N58" s="66"/>
      <c r="O58" s="67"/>
      <c r="P58" s="52" t="str">
        <f>IFERROR(VLOOKUP(T58,リスト!$G$3:$H$1020,2,FALSE),"-")</f>
        <v>-</v>
      </c>
      <c r="Q58" s="52" t="str">
        <f>IFERROR(VLOOKUP(T58,リスト!$I$3:$J$871,2,FALSE),"-")</f>
        <v>-</v>
      </c>
      <c r="R58" s="52" t="str">
        <f>IFERROR(VLOOKUP(T58,リスト!$K$3:$L$668,2,FALSE),"-")</f>
        <v>-</v>
      </c>
      <c r="S58" s="25">
        <f t="shared" si="2"/>
        <v>0</v>
      </c>
      <c r="T58" s="25" t="str">
        <f t="shared" si="13"/>
        <v/>
      </c>
      <c r="U58" s="25">
        <f t="shared" si="4"/>
        <v>0</v>
      </c>
      <c r="V58" s="25">
        <f t="shared" si="5"/>
        <v>0</v>
      </c>
      <c r="W58" s="25">
        <f t="shared" si="6"/>
        <v>0</v>
      </c>
      <c r="X58" s="61">
        <f t="shared" si="12"/>
        <v>0</v>
      </c>
      <c r="Y58" s="25">
        <v>20</v>
      </c>
      <c r="Z58" s="25">
        <f t="shared" si="7"/>
        <v>0</v>
      </c>
      <c r="AA58" s="25" t="str">
        <f t="shared" si="8"/>
        <v>0</v>
      </c>
      <c r="AB58" s="25" t="str">
        <f t="shared" si="9"/>
        <v/>
      </c>
      <c r="AC58" s="25" t="str">
        <f t="shared" si="10"/>
        <v/>
      </c>
      <c r="AD58" s="25" t="str">
        <f t="shared" si="11"/>
        <v>F1</v>
      </c>
    </row>
    <row r="59" spans="1:30" s="25" customFormat="1" ht="30" customHeight="1" x14ac:dyDescent="0.4">
      <c r="A59" s="60">
        <f t="shared" si="1"/>
        <v>21</v>
      </c>
      <c r="B59" s="3"/>
      <c r="C59" s="3"/>
      <c r="D59" s="4"/>
      <c r="E59" s="4"/>
      <c r="F59" s="4"/>
      <c r="G59" s="4"/>
      <c r="H59" s="4"/>
      <c r="I59" s="4"/>
      <c r="J59" s="4"/>
      <c r="K59" s="4"/>
      <c r="L59" s="65"/>
      <c r="M59" s="66"/>
      <c r="N59" s="66"/>
      <c r="O59" s="67"/>
      <c r="P59" s="52" t="str">
        <f>IFERROR(VLOOKUP(T59,リスト!$G$3:$H$1020,2,FALSE),"-")</f>
        <v>-</v>
      </c>
      <c r="Q59" s="52" t="str">
        <f>IFERROR(VLOOKUP(T59,リスト!$I$3:$J$871,2,FALSE),"-")</f>
        <v>-</v>
      </c>
      <c r="R59" s="52" t="str">
        <f>IFERROR(VLOOKUP(T59,リスト!$K$3:$L$668,2,FALSE),"-")</f>
        <v>-</v>
      </c>
      <c r="S59" s="25">
        <f t="shared" si="2"/>
        <v>0</v>
      </c>
      <c r="T59" s="25" t="str">
        <f t="shared" si="13"/>
        <v/>
      </c>
      <c r="U59" s="25">
        <f t="shared" si="4"/>
        <v>0</v>
      </c>
      <c r="V59" s="25">
        <f t="shared" si="5"/>
        <v>0</v>
      </c>
      <c r="W59" s="25">
        <f t="shared" si="6"/>
        <v>0</v>
      </c>
      <c r="X59" s="61">
        <f t="shared" si="12"/>
        <v>0</v>
      </c>
      <c r="Y59" s="25">
        <v>21</v>
      </c>
      <c r="Z59" s="25">
        <f t="shared" si="7"/>
        <v>0</v>
      </c>
      <c r="AA59" s="25" t="str">
        <f t="shared" si="8"/>
        <v>0</v>
      </c>
      <c r="AB59" s="25" t="str">
        <f t="shared" si="9"/>
        <v/>
      </c>
      <c r="AC59" s="25" t="str">
        <f t="shared" si="10"/>
        <v/>
      </c>
      <c r="AD59" s="25" t="str">
        <f t="shared" si="11"/>
        <v>F1</v>
      </c>
    </row>
    <row r="60" spans="1:30" s="25" customFormat="1" ht="30" customHeight="1" x14ac:dyDescent="0.4">
      <c r="A60" s="60">
        <f t="shared" si="1"/>
        <v>22</v>
      </c>
      <c r="B60" s="3"/>
      <c r="C60" s="3"/>
      <c r="D60" s="4"/>
      <c r="E60" s="4"/>
      <c r="F60" s="4"/>
      <c r="G60" s="4"/>
      <c r="H60" s="4"/>
      <c r="I60" s="4"/>
      <c r="J60" s="4"/>
      <c r="K60" s="4"/>
      <c r="L60" s="65"/>
      <c r="M60" s="66"/>
      <c r="N60" s="66"/>
      <c r="O60" s="67"/>
      <c r="P60" s="52" t="str">
        <f>IFERROR(VLOOKUP(T60,リスト!$G$3:$H$1020,2,FALSE),"-")</f>
        <v>-</v>
      </c>
      <c r="Q60" s="52" t="str">
        <f>IFERROR(VLOOKUP(T60,リスト!$I$3:$J$871,2,FALSE),"-")</f>
        <v>-</v>
      </c>
      <c r="R60" s="52" t="str">
        <f>IFERROR(VLOOKUP(T60,リスト!$K$3:$L$668,2,FALSE),"-")</f>
        <v>-</v>
      </c>
      <c r="S60" s="25">
        <f t="shared" si="2"/>
        <v>0</v>
      </c>
      <c r="T60" s="25" t="str">
        <f t="shared" si="13"/>
        <v/>
      </c>
      <c r="U60" s="25">
        <f t="shared" si="4"/>
        <v>0</v>
      </c>
      <c r="V60" s="25">
        <f t="shared" si="5"/>
        <v>0</v>
      </c>
      <c r="W60" s="25">
        <f t="shared" si="6"/>
        <v>0</v>
      </c>
      <c r="X60" s="61">
        <f t="shared" si="12"/>
        <v>0</v>
      </c>
      <c r="Y60" s="25">
        <v>22</v>
      </c>
      <c r="Z60" s="25">
        <f t="shared" si="7"/>
        <v>0</v>
      </c>
      <c r="AA60" s="25" t="str">
        <f t="shared" si="8"/>
        <v>0</v>
      </c>
      <c r="AB60" s="25" t="str">
        <f t="shared" si="9"/>
        <v/>
      </c>
      <c r="AC60" s="25" t="str">
        <f t="shared" si="10"/>
        <v/>
      </c>
      <c r="AD60" s="25" t="str">
        <f t="shared" si="11"/>
        <v>F1</v>
      </c>
    </row>
    <row r="61" spans="1:30" s="25" customFormat="1" ht="30" customHeight="1" x14ac:dyDescent="0.4">
      <c r="A61" s="60">
        <f t="shared" si="1"/>
        <v>23</v>
      </c>
      <c r="B61" s="3"/>
      <c r="C61" s="3"/>
      <c r="D61" s="4"/>
      <c r="E61" s="4"/>
      <c r="F61" s="4"/>
      <c r="G61" s="4"/>
      <c r="H61" s="4"/>
      <c r="I61" s="4"/>
      <c r="J61" s="4"/>
      <c r="K61" s="4"/>
      <c r="L61" s="65"/>
      <c r="M61" s="66"/>
      <c r="N61" s="66"/>
      <c r="O61" s="67"/>
      <c r="P61" s="52" t="str">
        <f>IFERROR(VLOOKUP(T61,リスト!$G$3:$H$1020,2,FALSE),"-")</f>
        <v>-</v>
      </c>
      <c r="Q61" s="52" t="str">
        <f>IFERROR(VLOOKUP(T61,リスト!$I$3:$J$871,2,FALSE),"-")</f>
        <v>-</v>
      </c>
      <c r="R61" s="52" t="str">
        <f>IFERROR(VLOOKUP(T61,リスト!$K$3:$L$668,2,FALSE),"-")</f>
        <v>-</v>
      </c>
      <c r="S61" s="25">
        <f t="shared" si="2"/>
        <v>0</v>
      </c>
      <c r="T61" s="25" t="str">
        <f t="shared" si="13"/>
        <v/>
      </c>
      <c r="U61" s="25">
        <f t="shared" si="4"/>
        <v>0</v>
      </c>
      <c r="V61" s="25">
        <f t="shared" si="5"/>
        <v>0</v>
      </c>
      <c r="W61" s="25">
        <f t="shared" si="6"/>
        <v>0</v>
      </c>
      <c r="X61" s="61">
        <f t="shared" si="12"/>
        <v>0</v>
      </c>
      <c r="Y61" s="25">
        <v>23</v>
      </c>
      <c r="Z61" s="25">
        <f t="shared" si="7"/>
        <v>0</v>
      </c>
      <c r="AA61" s="25" t="str">
        <f t="shared" si="8"/>
        <v>0</v>
      </c>
      <c r="AB61" s="25" t="str">
        <f t="shared" si="9"/>
        <v/>
      </c>
      <c r="AC61" s="25" t="str">
        <f t="shared" si="10"/>
        <v/>
      </c>
      <c r="AD61" s="25" t="str">
        <f t="shared" si="11"/>
        <v>F1</v>
      </c>
    </row>
    <row r="62" spans="1:30" s="25" customFormat="1" ht="30" customHeight="1" x14ac:dyDescent="0.4">
      <c r="A62" s="60">
        <f t="shared" si="1"/>
        <v>24</v>
      </c>
      <c r="B62" s="3"/>
      <c r="C62" s="3"/>
      <c r="D62" s="4"/>
      <c r="E62" s="4"/>
      <c r="F62" s="4"/>
      <c r="G62" s="4"/>
      <c r="H62" s="4"/>
      <c r="I62" s="4"/>
      <c r="J62" s="4"/>
      <c r="K62" s="4"/>
      <c r="L62" s="65"/>
      <c r="M62" s="66"/>
      <c r="N62" s="66"/>
      <c r="O62" s="67"/>
      <c r="P62" s="52" t="str">
        <f>IFERROR(VLOOKUP(T62,リスト!$G$3:$H$1020,2,FALSE),"-")</f>
        <v>-</v>
      </c>
      <c r="Q62" s="52" t="str">
        <f>IFERROR(VLOOKUP(T62,リスト!$I$3:$J$871,2,FALSE),"-")</f>
        <v>-</v>
      </c>
      <c r="R62" s="52" t="str">
        <f>IFERROR(VLOOKUP(T62,リスト!$K$3:$L$668,2,FALSE),"-")</f>
        <v>-</v>
      </c>
      <c r="S62" s="25">
        <f t="shared" si="2"/>
        <v>0</v>
      </c>
      <c r="T62" s="25" t="str">
        <f t="shared" si="13"/>
        <v/>
      </c>
      <c r="U62" s="25">
        <f t="shared" si="4"/>
        <v>0</v>
      </c>
      <c r="V62" s="25">
        <f t="shared" si="5"/>
        <v>0</v>
      </c>
      <c r="W62" s="25">
        <f t="shared" si="6"/>
        <v>0</v>
      </c>
      <c r="X62" s="61">
        <f t="shared" si="12"/>
        <v>0</v>
      </c>
      <c r="Y62" s="25">
        <v>24</v>
      </c>
      <c r="Z62" s="25">
        <f t="shared" si="7"/>
        <v>0</v>
      </c>
      <c r="AA62" s="25" t="str">
        <f t="shared" si="8"/>
        <v>0</v>
      </c>
      <c r="AB62" s="25" t="str">
        <f t="shared" si="9"/>
        <v/>
      </c>
      <c r="AC62" s="25" t="str">
        <f t="shared" si="10"/>
        <v/>
      </c>
      <c r="AD62" s="25" t="str">
        <f t="shared" si="11"/>
        <v>F1</v>
      </c>
    </row>
    <row r="63" spans="1:30" s="25" customFormat="1" ht="30" customHeight="1" x14ac:dyDescent="0.4">
      <c r="A63" s="60">
        <f t="shared" si="1"/>
        <v>25</v>
      </c>
      <c r="B63" s="3"/>
      <c r="C63" s="3"/>
      <c r="D63" s="4"/>
      <c r="E63" s="4"/>
      <c r="F63" s="4"/>
      <c r="G63" s="4"/>
      <c r="H63" s="4"/>
      <c r="I63" s="4"/>
      <c r="J63" s="4"/>
      <c r="K63" s="4"/>
      <c r="L63" s="65"/>
      <c r="M63" s="66"/>
      <c r="N63" s="66"/>
      <c r="O63" s="67"/>
      <c r="P63" s="52" t="str">
        <f>IFERROR(VLOOKUP(T63,リスト!$G$3:$H$1020,2,FALSE),"-")</f>
        <v>-</v>
      </c>
      <c r="Q63" s="52" t="str">
        <f>IFERROR(VLOOKUP(T63,リスト!$I$3:$J$871,2,FALSE),"-")</f>
        <v>-</v>
      </c>
      <c r="R63" s="52" t="str">
        <f>IFERROR(VLOOKUP(T63,リスト!$K$3:$L$668,2,FALSE),"-")</f>
        <v>-</v>
      </c>
      <c r="S63" s="25">
        <f t="shared" si="2"/>
        <v>0</v>
      </c>
      <c r="T63" s="25" t="str">
        <f t="shared" si="13"/>
        <v/>
      </c>
      <c r="U63" s="25">
        <f t="shared" si="4"/>
        <v>0</v>
      </c>
      <c r="V63" s="25">
        <f t="shared" si="5"/>
        <v>0</v>
      </c>
      <c r="W63" s="25">
        <f t="shared" si="6"/>
        <v>0</v>
      </c>
      <c r="X63" s="61">
        <f t="shared" si="12"/>
        <v>0</v>
      </c>
      <c r="Y63" s="25">
        <v>25</v>
      </c>
      <c r="Z63" s="25">
        <f t="shared" si="7"/>
        <v>0</v>
      </c>
      <c r="AA63" s="25" t="str">
        <f t="shared" si="8"/>
        <v>0</v>
      </c>
      <c r="AB63" s="25" t="str">
        <f t="shared" si="9"/>
        <v/>
      </c>
      <c r="AC63" s="25" t="str">
        <f t="shared" si="10"/>
        <v/>
      </c>
      <c r="AD63" s="25" t="str">
        <f t="shared" si="11"/>
        <v>F1</v>
      </c>
    </row>
    <row r="64" spans="1:30" s="25" customFormat="1" ht="30" customHeight="1" x14ac:dyDescent="0.4">
      <c r="A64" s="60">
        <f t="shared" si="1"/>
        <v>26</v>
      </c>
      <c r="B64" s="3"/>
      <c r="C64" s="3"/>
      <c r="D64" s="4"/>
      <c r="E64" s="4"/>
      <c r="F64" s="4"/>
      <c r="G64" s="4"/>
      <c r="H64" s="4"/>
      <c r="I64" s="4"/>
      <c r="J64" s="4"/>
      <c r="K64" s="4"/>
      <c r="L64" s="65"/>
      <c r="M64" s="66"/>
      <c r="N64" s="66"/>
      <c r="O64" s="67"/>
      <c r="P64" s="52" t="str">
        <f>IFERROR(VLOOKUP(T64,リスト!$G$3:$H$1020,2,FALSE),"-")</f>
        <v>-</v>
      </c>
      <c r="Q64" s="52" t="str">
        <f>IFERROR(VLOOKUP(T64,リスト!$I$3:$J$871,2,FALSE),"-")</f>
        <v>-</v>
      </c>
      <c r="R64" s="52" t="str">
        <f>IFERROR(VLOOKUP(T64,リスト!$K$3:$L$668,2,FALSE),"-")</f>
        <v>-</v>
      </c>
      <c r="S64" s="25">
        <f t="shared" si="2"/>
        <v>0</v>
      </c>
      <c r="T64" s="25" t="str">
        <f t="shared" si="13"/>
        <v/>
      </c>
      <c r="U64" s="25">
        <f t="shared" si="4"/>
        <v>0</v>
      </c>
      <c r="V64" s="25">
        <f t="shared" si="5"/>
        <v>0</v>
      </c>
      <c r="W64" s="25">
        <f t="shared" si="6"/>
        <v>0</v>
      </c>
      <c r="X64" s="61">
        <f t="shared" si="12"/>
        <v>0</v>
      </c>
      <c r="Y64" s="25">
        <v>26</v>
      </c>
      <c r="Z64" s="25">
        <f t="shared" si="7"/>
        <v>0</v>
      </c>
      <c r="AA64" s="25" t="str">
        <f t="shared" si="8"/>
        <v>0</v>
      </c>
      <c r="AB64" s="25" t="str">
        <f t="shared" si="9"/>
        <v/>
      </c>
      <c r="AC64" s="25" t="str">
        <f t="shared" si="10"/>
        <v/>
      </c>
      <c r="AD64" s="25" t="str">
        <f t="shared" si="11"/>
        <v>F1</v>
      </c>
    </row>
    <row r="65" spans="1:30" s="25" customFormat="1" ht="30" customHeight="1" x14ac:dyDescent="0.4">
      <c r="A65" s="60">
        <f t="shared" si="1"/>
        <v>27</v>
      </c>
      <c r="B65" s="3"/>
      <c r="C65" s="3"/>
      <c r="D65" s="4"/>
      <c r="E65" s="4"/>
      <c r="F65" s="4"/>
      <c r="G65" s="4"/>
      <c r="H65" s="4"/>
      <c r="I65" s="4"/>
      <c r="J65" s="4"/>
      <c r="K65" s="4"/>
      <c r="L65" s="65"/>
      <c r="M65" s="66"/>
      <c r="N65" s="66"/>
      <c r="O65" s="67"/>
      <c r="P65" s="52" t="str">
        <f>IFERROR(VLOOKUP(T65,リスト!$G$3:$H$1020,2,FALSE),"-")</f>
        <v>-</v>
      </c>
      <c r="Q65" s="52" t="str">
        <f>IFERROR(VLOOKUP(T65,リスト!$I$3:$J$871,2,FALSE),"-")</f>
        <v>-</v>
      </c>
      <c r="R65" s="52" t="str">
        <f>IFERROR(VLOOKUP(T65,リスト!$K$3:$L$668,2,FALSE),"-")</f>
        <v>-</v>
      </c>
      <c r="S65" s="25">
        <f t="shared" si="2"/>
        <v>0</v>
      </c>
      <c r="T65" s="25" t="str">
        <f t="shared" si="13"/>
        <v/>
      </c>
      <c r="U65" s="25">
        <f t="shared" si="4"/>
        <v>0</v>
      </c>
      <c r="V65" s="25">
        <f t="shared" si="5"/>
        <v>0</v>
      </c>
      <c r="W65" s="25">
        <f t="shared" si="6"/>
        <v>0</v>
      </c>
      <c r="X65" s="61">
        <f t="shared" si="12"/>
        <v>0</v>
      </c>
      <c r="Y65" s="25">
        <v>27</v>
      </c>
      <c r="Z65" s="25">
        <f t="shared" si="7"/>
        <v>0</v>
      </c>
      <c r="AA65" s="25" t="str">
        <f t="shared" si="8"/>
        <v>0</v>
      </c>
      <c r="AB65" s="25" t="str">
        <f t="shared" si="9"/>
        <v/>
      </c>
      <c r="AC65" s="25" t="str">
        <f t="shared" si="10"/>
        <v/>
      </c>
      <c r="AD65" s="25" t="str">
        <f t="shared" si="11"/>
        <v>F1</v>
      </c>
    </row>
    <row r="66" spans="1:30" s="25" customFormat="1" ht="30" customHeight="1" x14ac:dyDescent="0.4">
      <c r="A66" s="60">
        <f t="shared" si="1"/>
        <v>28</v>
      </c>
      <c r="B66" s="3"/>
      <c r="C66" s="3"/>
      <c r="D66" s="4"/>
      <c r="E66" s="4"/>
      <c r="F66" s="4"/>
      <c r="G66" s="4"/>
      <c r="H66" s="4"/>
      <c r="I66" s="4"/>
      <c r="J66" s="4"/>
      <c r="K66" s="4"/>
      <c r="L66" s="65"/>
      <c r="M66" s="66"/>
      <c r="N66" s="66"/>
      <c r="O66" s="67"/>
      <c r="P66" s="52" t="str">
        <f>IFERROR(VLOOKUP(T66,リスト!$G$3:$H$1020,2,FALSE),"-")</f>
        <v>-</v>
      </c>
      <c r="Q66" s="52" t="str">
        <f>IFERROR(VLOOKUP(T66,リスト!$I$3:$J$871,2,FALSE),"-")</f>
        <v>-</v>
      </c>
      <c r="R66" s="52" t="str">
        <f>IFERROR(VLOOKUP(T66,リスト!$K$3:$L$668,2,FALSE),"-")</f>
        <v>-</v>
      </c>
      <c r="S66" s="25">
        <f t="shared" si="2"/>
        <v>0</v>
      </c>
      <c r="T66" s="25" t="str">
        <f t="shared" si="13"/>
        <v/>
      </c>
      <c r="U66" s="25">
        <f t="shared" si="4"/>
        <v>0</v>
      </c>
      <c r="V66" s="25">
        <f t="shared" si="5"/>
        <v>0</v>
      </c>
      <c r="W66" s="25">
        <f t="shared" si="6"/>
        <v>0</v>
      </c>
      <c r="X66" s="61">
        <f t="shared" si="12"/>
        <v>0</v>
      </c>
      <c r="Y66" s="25">
        <v>28</v>
      </c>
      <c r="Z66" s="25">
        <f t="shared" si="7"/>
        <v>0</v>
      </c>
      <c r="AA66" s="25" t="str">
        <f t="shared" si="8"/>
        <v>0</v>
      </c>
      <c r="AB66" s="25" t="str">
        <f t="shared" si="9"/>
        <v/>
      </c>
      <c r="AC66" s="25" t="str">
        <f t="shared" si="10"/>
        <v/>
      </c>
      <c r="AD66" s="25" t="str">
        <f t="shared" si="11"/>
        <v>F1</v>
      </c>
    </row>
    <row r="67" spans="1:30" s="25" customFormat="1" ht="30" customHeight="1" x14ac:dyDescent="0.4">
      <c r="A67" s="60">
        <f t="shared" si="1"/>
        <v>29</v>
      </c>
      <c r="B67" s="3"/>
      <c r="C67" s="3"/>
      <c r="D67" s="4"/>
      <c r="E67" s="4"/>
      <c r="F67" s="4"/>
      <c r="G67" s="4"/>
      <c r="H67" s="4"/>
      <c r="I67" s="4"/>
      <c r="J67" s="4"/>
      <c r="K67" s="4"/>
      <c r="L67" s="65"/>
      <c r="M67" s="66"/>
      <c r="N67" s="66"/>
      <c r="O67" s="67"/>
      <c r="P67" s="52" t="str">
        <f>IFERROR(VLOOKUP(T67,リスト!$G$3:$H$1020,2,FALSE),"-")</f>
        <v>-</v>
      </c>
      <c r="Q67" s="52" t="str">
        <f>IFERROR(VLOOKUP(T67,リスト!$I$3:$J$871,2,FALSE),"-")</f>
        <v>-</v>
      </c>
      <c r="R67" s="52" t="str">
        <f>IFERROR(VLOOKUP(T67,リスト!$K$3:$L$668,2,FALSE),"-")</f>
        <v>-</v>
      </c>
      <c r="S67" s="25">
        <f t="shared" si="2"/>
        <v>0</v>
      </c>
      <c r="T67" s="25" t="str">
        <f t="shared" si="13"/>
        <v/>
      </c>
      <c r="U67" s="25">
        <f t="shared" si="4"/>
        <v>0</v>
      </c>
      <c r="V67" s="25">
        <f t="shared" si="5"/>
        <v>0</v>
      </c>
      <c r="W67" s="25">
        <f t="shared" si="6"/>
        <v>0</v>
      </c>
      <c r="X67" s="61">
        <f t="shared" si="12"/>
        <v>0</v>
      </c>
      <c r="Y67" s="25">
        <v>29</v>
      </c>
      <c r="Z67" s="25">
        <f t="shared" si="7"/>
        <v>0</v>
      </c>
      <c r="AA67" s="25" t="str">
        <f t="shared" si="8"/>
        <v>0</v>
      </c>
      <c r="AB67" s="25" t="str">
        <f t="shared" si="9"/>
        <v/>
      </c>
      <c r="AC67" s="25" t="str">
        <f t="shared" si="10"/>
        <v/>
      </c>
      <c r="AD67" s="25" t="str">
        <f t="shared" si="11"/>
        <v>F1</v>
      </c>
    </row>
    <row r="68" spans="1:30" s="25" customFormat="1" ht="30" customHeight="1" x14ac:dyDescent="0.4">
      <c r="A68" s="60">
        <f t="shared" si="1"/>
        <v>30</v>
      </c>
      <c r="B68" s="3"/>
      <c r="C68" s="3"/>
      <c r="D68" s="4"/>
      <c r="E68" s="4"/>
      <c r="F68" s="4"/>
      <c r="G68" s="4"/>
      <c r="H68" s="4"/>
      <c r="I68" s="4"/>
      <c r="J68" s="4"/>
      <c r="K68" s="4"/>
      <c r="L68" s="65"/>
      <c r="M68" s="66"/>
      <c r="N68" s="66"/>
      <c r="O68" s="67"/>
      <c r="P68" s="52" t="str">
        <f>IFERROR(VLOOKUP(T68,リスト!$G$3:$H$1020,2,FALSE),"-")</f>
        <v>-</v>
      </c>
      <c r="Q68" s="52" t="str">
        <f>IFERROR(VLOOKUP(T68,リスト!$I$3:$J$871,2,FALSE),"-")</f>
        <v>-</v>
      </c>
      <c r="R68" s="52" t="str">
        <f>IFERROR(VLOOKUP(T68,リスト!$K$3:$L$668,2,FALSE),"-")</f>
        <v>-</v>
      </c>
      <c r="S68" s="25">
        <f t="shared" si="2"/>
        <v>0</v>
      </c>
      <c r="T68" s="25" t="str">
        <f t="shared" si="13"/>
        <v/>
      </c>
      <c r="U68" s="25">
        <f t="shared" si="4"/>
        <v>0</v>
      </c>
      <c r="V68" s="25">
        <f t="shared" si="5"/>
        <v>0</v>
      </c>
      <c r="W68" s="25">
        <f t="shared" si="6"/>
        <v>0</v>
      </c>
      <c r="X68" s="61">
        <f t="shared" si="12"/>
        <v>0</v>
      </c>
      <c r="Y68" s="25">
        <v>30</v>
      </c>
      <c r="Z68" s="25">
        <f t="shared" si="7"/>
        <v>0</v>
      </c>
      <c r="AA68" s="25" t="str">
        <f t="shared" si="8"/>
        <v>0</v>
      </c>
      <c r="AB68" s="25" t="str">
        <f t="shared" si="9"/>
        <v/>
      </c>
      <c r="AC68" s="25" t="str">
        <f t="shared" si="10"/>
        <v/>
      </c>
      <c r="AD68" s="25" t="str">
        <f t="shared" si="11"/>
        <v>F1</v>
      </c>
    </row>
    <row r="69" spans="1:30" s="25" customFormat="1" ht="30" customHeight="1" x14ac:dyDescent="0.4">
      <c r="A69" s="60">
        <f t="shared" si="1"/>
        <v>31</v>
      </c>
      <c r="B69" s="3"/>
      <c r="C69" s="3"/>
      <c r="D69" s="4"/>
      <c r="E69" s="4"/>
      <c r="F69" s="4"/>
      <c r="G69" s="4"/>
      <c r="H69" s="4"/>
      <c r="I69" s="4"/>
      <c r="J69" s="4"/>
      <c r="K69" s="4"/>
      <c r="L69" s="65"/>
      <c r="M69" s="66"/>
      <c r="N69" s="66"/>
      <c r="O69" s="67"/>
      <c r="P69" s="52" t="str">
        <f>IFERROR(VLOOKUP(T69,リスト!$G$3:$H$1020,2,FALSE),"-")</f>
        <v>-</v>
      </c>
      <c r="Q69" s="52" t="str">
        <f>IFERROR(VLOOKUP(T69,リスト!$I$3:$J$871,2,FALSE),"-")</f>
        <v>-</v>
      </c>
      <c r="R69" s="52" t="str">
        <f>IFERROR(VLOOKUP(T69,リスト!$K$3:$L$668,2,FALSE),"-")</f>
        <v>-</v>
      </c>
      <c r="S69" s="25">
        <f t="shared" si="2"/>
        <v>0</v>
      </c>
      <c r="T69" s="25" t="str">
        <f t="shared" si="13"/>
        <v/>
      </c>
      <c r="U69" s="25">
        <f t="shared" si="4"/>
        <v>0</v>
      </c>
      <c r="V69" s="25">
        <f t="shared" si="5"/>
        <v>0</v>
      </c>
      <c r="W69" s="25">
        <f t="shared" si="6"/>
        <v>0</v>
      </c>
      <c r="X69" s="61">
        <f t="shared" si="12"/>
        <v>0</v>
      </c>
      <c r="Y69" s="25">
        <v>31</v>
      </c>
      <c r="Z69" s="25">
        <f t="shared" si="7"/>
        <v>0</v>
      </c>
      <c r="AA69" s="25" t="str">
        <f t="shared" si="8"/>
        <v>0</v>
      </c>
      <c r="AB69" s="25" t="str">
        <f t="shared" si="9"/>
        <v/>
      </c>
      <c r="AC69" s="25" t="str">
        <f t="shared" si="10"/>
        <v/>
      </c>
      <c r="AD69" s="25" t="str">
        <f t="shared" si="11"/>
        <v>F1</v>
      </c>
    </row>
    <row r="70" spans="1:30" s="25" customFormat="1" ht="30" customHeight="1" x14ac:dyDescent="0.4">
      <c r="A70" s="60">
        <f t="shared" si="1"/>
        <v>32</v>
      </c>
      <c r="B70" s="3"/>
      <c r="C70" s="3"/>
      <c r="D70" s="4"/>
      <c r="E70" s="4"/>
      <c r="F70" s="4"/>
      <c r="G70" s="4"/>
      <c r="H70" s="4"/>
      <c r="I70" s="4"/>
      <c r="J70" s="4"/>
      <c r="K70" s="4"/>
      <c r="L70" s="65"/>
      <c r="M70" s="66"/>
      <c r="N70" s="66"/>
      <c r="O70" s="67"/>
      <c r="P70" s="52" t="str">
        <f>IFERROR(VLOOKUP(T70,リスト!$G$3:$H$1020,2,FALSE),"-")</f>
        <v>-</v>
      </c>
      <c r="Q70" s="52" t="str">
        <f>IFERROR(VLOOKUP(T70,リスト!$I$3:$J$871,2,FALSE),"-")</f>
        <v>-</v>
      </c>
      <c r="R70" s="52" t="str">
        <f>IFERROR(VLOOKUP(T70,リスト!$K$3:$L$668,2,FALSE),"-")</f>
        <v>-</v>
      </c>
      <c r="S70" s="25">
        <f t="shared" si="2"/>
        <v>0</v>
      </c>
      <c r="T70" s="25" t="str">
        <f t="shared" si="13"/>
        <v/>
      </c>
      <c r="U70" s="25">
        <f t="shared" si="4"/>
        <v>0</v>
      </c>
      <c r="V70" s="25">
        <f t="shared" si="5"/>
        <v>0</v>
      </c>
      <c r="W70" s="25">
        <f t="shared" si="6"/>
        <v>0</v>
      </c>
      <c r="X70" s="61">
        <f t="shared" si="12"/>
        <v>0</v>
      </c>
      <c r="Y70" s="25">
        <v>32</v>
      </c>
      <c r="Z70" s="25">
        <f t="shared" si="7"/>
        <v>0</v>
      </c>
      <c r="AA70" s="25" t="str">
        <f t="shared" si="8"/>
        <v>0</v>
      </c>
      <c r="AB70" s="25" t="str">
        <f t="shared" si="9"/>
        <v/>
      </c>
      <c r="AC70" s="25" t="str">
        <f t="shared" si="10"/>
        <v/>
      </c>
      <c r="AD70" s="25" t="str">
        <f t="shared" si="11"/>
        <v>F1</v>
      </c>
    </row>
    <row r="71" spans="1:30" s="25" customFormat="1" ht="30" customHeight="1" x14ac:dyDescent="0.4">
      <c r="A71" s="60">
        <f t="shared" si="1"/>
        <v>33</v>
      </c>
      <c r="B71" s="3"/>
      <c r="C71" s="3"/>
      <c r="D71" s="4"/>
      <c r="E71" s="4"/>
      <c r="F71" s="4"/>
      <c r="G71" s="4"/>
      <c r="H71" s="4"/>
      <c r="I71" s="4"/>
      <c r="J71" s="4"/>
      <c r="K71" s="4"/>
      <c r="L71" s="65"/>
      <c r="M71" s="66"/>
      <c r="N71" s="66"/>
      <c r="O71" s="67"/>
      <c r="P71" s="52" t="str">
        <f>IFERROR(VLOOKUP(T71,リスト!$G$3:$H$1020,2,FALSE),"-")</f>
        <v>-</v>
      </c>
      <c r="Q71" s="52" t="str">
        <f>IFERROR(VLOOKUP(T71,リスト!$I$3:$J$871,2,FALSE),"-")</f>
        <v>-</v>
      </c>
      <c r="R71" s="52" t="str">
        <f>IFERROR(VLOOKUP(T71,リスト!$K$3:$L$668,2,FALSE),"-")</f>
        <v>-</v>
      </c>
      <c r="S71" s="25">
        <f t="shared" si="2"/>
        <v>0</v>
      </c>
      <c r="T71" s="25" t="str">
        <f t="shared" si="13"/>
        <v/>
      </c>
      <c r="U71" s="25">
        <f t="shared" si="4"/>
        <v>0</v>
      </c>
      <c r="V71" s="25">
        <f t="shared" si="5"/>
        <v>0</v>
      </c>
      <c r="W71" s="25">
        <f t="shared" si="6"/>
        <v>0</v>
      </c>
      <c r="X71" s="61">
        <f t="shared" si="12"/>
        <v>0</v>
      </c>
      <c r="Y71" s="25">
        <v>33</v>
      </c>
      <c r="Z71" s="25">
        <f t="shared" si="7"/>
        <v>0</v>
      </c>
      <c r="AA71" s="25" t="str">
        <f t="shared" si="8"/>
        <v>0</v>
      </c>
      <c r="AB71" s="25" t="str">
        <f t="shared" si="9"/>
        <v/>
      </c>
      <c r="AC71" s="25" t="str">
        <f t="shared" si="10"/>
        <v/>
      </c>
      <c r="AD71" s="25" t="str">
        <f t="shared" si="11"/>
        <v>F1</v>
      </c>
    </row>
    <row r="72" spans="1:30" s="25" customFormat="1" ht="30" customHeight="1" x14ac:dyDescent="0.4">
      <c r="A72" s="60">
        <f t="shared" si="1"/>
        <v>34</v>
      </c>
      <c r="B72" s="3"/>
      <c r="C72" s="3"/>
      <c r="D72" s="4"/>
      <c r="E72" s="4"/>
      <c r="F72" s="4"/>
      <c r="G72" s="4"/>
      <c r="H72" s="4"/>
      <c r="I72" s="4"/>
      <c r="J72" s="4"/>
      <c r="K72" s="4"/>
      <c r="L72" s="65"/>
      <c r="M72" s="66"/>
      <c r="N72" s="66"/>
      <c r="O72" s="67"/>
      <c r="P72" s="52" t="str">
        <f>IFERROR(VLOOKUP(T72,リスト!$G$3:$H$1020,2,FALSE),"-")</f>
        <v>-</v>
      </c>
      <c r="Q72" s="52" t="str">
        <f>IFERROR(VLOOKUP(T72,リスト!$I$3:$J$871,2,FALSE),"-")</f>
        <v>-</v>
      </c>
      <c r="R72" s="52" t="str">
        <f>IFERROR(VLOOKUP(T72,リスト!$K$3:$L$668,2,FALSE),"-")</f>
        <v>-</v>
      </c>
      <c r="S72" s="25">
        <f t="shared" si="2"/>
        <v>0</v>
      </c>
      <c r="T72" s="25" t="str">
        <f t="shared" si="13"/>
        <v/>
      </c>
      <c r="U72" s="25">
        <f t="shared" si="4"/>
        <v>0</v>
      </c>
      <c r="V72" s="25">
        <f t="shared" si="5"/>
        <v>0</v>
      </c>
      <c r="W72" s="25">
        <f t="shared" si="6"/>
        <v>0</v>
      </c>
      <c r="X72" s="61">
        <f t="shared" si="12"/>
        <v>0</v>
      </c>
      <c r="Y72" s="25">
        <v>34</v>
      </c>
      <c r="Z72" s="25">
        <f t="shared" si="7"/>
        <v>0</v>
      </c>
      <c r="AA72" s="25" t="str">
        <f t="shared" si="8"/>
        <v>0</v>
      </c>
      <c r="AB72" s="25" t="str">
        <f t="shared" si="9"/>
        <v/>
      </c>
      <c r="AC72" s="25" t="str">
        <f t="shared" si="10"/>
        <v/>
      </c>
      <c r="AD72" s="25" t="str">
        <f t="shared" si="11"/>
        <v>F1</v>
      </c>
    </row>
    <row r="73" spans="1:30" s="25" customFormat="1" ht="30" customHeight="1" x14ac:dyDescent="0.4">
      <c r="A73" s="60">
        <f t="shared" si="1"/>
        <v>35</v>
      </c>
      <c r="B73" s="3"/>
      <c r="C73" s="3"/>
      <c r="D73" s="4"/>
      <c r="E73" s="4"/>
      <c r="F73" s="4"/>
      <c r="G73" s="4"/>
      <c r="H73" s="4"/>
      <c r="I73" s="4"/>
      <c r="J73" s="4"/>
      <c r="K73" s="4"/>
      <c r="L73" s="65"/>
      <c r="M73" s="66"/>
      <c r="N73" s="66"/>
      <c r="O73" s="67"/>
      <c r="P73" s="52" t="str">
        <f>IFERROR(VLOOKUP(T73,リスト!$G$3:$H$1020,2,FALSE),"-")</f>
        <v>-</v>
      </c>
      <c r="Q73" s="52" t="str">
        <f>IFERROR(VLOOKUP(T73,リスト!$I$3:$J$871,2,FALSE),"-")</f>
        <v>-</v>
      </c>
      <c r="R73" s="52" t="str">
        <f>IFERROR(VLOOKUP(T73,リスト!$K$3:$L$668,2,FALSE),"-")</f>
        <v>-</v>
      </c>
      <c r="S73" s="25">
        <f t="shared" si="2"/>
        <v>0</v>
      </c>
      <c r="T73" s="25" t="str">
        <f t="shared" si="13"/>
        <v/>
      </c>
      <c r="U73" s="25">
        <f t="shared" si="4"/>
        <v>0</v>
      </c>
      <c r="V73" s="25">
        <f t="shared" si="5"/>
        <v>0</v>
      </c>
      <c r="W73" s="25">
        <f t="shared" si="6"/>
        <v>0</v>
      </c>
      <c r="X73" s="61">
        <f t="shared" si="12"/>
        <v>0</v>
      </c>
      <c r="Y73" s="25">
        <v>35</v>
      </c>
      <c r="Z73" s="25">
        <f t="shared" si="7"/>
        <v>0</v>
      </c>
      <c r="AA73" s="25" t="str">
        <f t="shared" si="8"/>
        <v>0</v>
      </c>
      <c r="AB73" s="25" t="str">
        <f t="shared" si="9"/>
        <v/>
      </c>
      <c r="AC73" s="25" t="str">
        <f t="shared" si="10"/>
        <v/>
      </c>
      <c r="AD73" s="25" t="str">
        <f t="shared" si="11"/>
        <v>F1</v>
      </c>
    </row>
    <row r="74" spans="1:30" s="25" customFormat="1" ht="30" customHeight="1" x14ac:dyDescent="0.4">
      <c r="A74" s="60">
        <f t="shared" si="1"/>
        <v>36</v>
      </c>
      <c r="B74" s="3"/>
      <c r="C74" s="3"/>
      <c r="D74" s="4"/>
      <c r="E74" s="4"/>
      <c r="F74" s="4"/>
      <c r="G74" s="4"/>
      <c r="H74" s="4"/>
      <c r="I74" s="4"/>
      <c r="J74" s="4"/>
      <c r="K74" s="4"/>
      <c r="L74" s="65"/>
      <c r="M74" s="66"/>
      <c r="N74" s="66"/>
      <c r="O74" s="67"/>
      <c r="P74" s="52" t="str">
        <f>IFERROR(VLOOKUP(T74,リスト!$G$3:$H$1020,2,FALSE),"-")</f>
        <v>-</v>
      </c>
      <c r="Q74" s="52" t="str">
        <f>IFERROR(VLOOKUP(T74,リスト!$I$3:$J$871,2,FALSE),"-")</f>
        <v>-</v>
      </c>
      <c r="R74" s="52" t="str">
        <f>IFERROR(VLOOKUP(T74,リスト!$K$3:$L$668,2,FALSE),"-")</f>
        <v>-</v>
      </c>
      <c r="S74" s="25">
        <f t="shared" si="2"/>
        <v>0</v>
      </c>
      <c r="T74" s="25" t="str">
        <f t="shared" si="13"/>
        <v/>
      </c>
      <c r="U74" s="25">
        <f t="shared" si="4"/>
        <v>0</v>
      </c>
      <c r="V74" s="25">
        <f t="shared" si="5"/>
        <v>0</v>
      </c>
      <c r="W74" s="25">
        <f t="shared" si="6"/>
        <v>0</v>
      </c>
      <c r="X74" s="61">
        <f t="shared" si="12"/>
        <v>0</v>
      </c>
      <c r="Y74" s="25">
        <v>36</v>
      </c>
      <c r="Z74" s="25">
        <f t="shared" si="7"/>
        <v>0</v>
      </c>
      <c r="AA74" s="25" t="str">
        <f t="shared" si="8"/>
        <v>0</v>
      </c>
      <c r="AB74" s="25" t="str">
        <f t="shared" si="9"/>
        <v/>
      </c>
      <c r="AC74" s="25" t="str">
        <f t="shared" si="10"/>
        <v/>
      </c>
      <c r="AD74" s="25" t="str">
        <f t="shared" si="11"/>
        <v>F1</v>
      </c>
    </row>
    <row r="75" spans="1:30" s="25" customFormat="1" ht="30" customHeight="1" x14ac:dyDescent="0.4">
      <c r="A75" s="60">
        <f t="shared" si="1"/>
        <v>37</v>
      </c>
      <c r="B75" s="3"/>
      <c r="C75" s="3"/>
      <c r="D75" s="4"/>
      <c r="E75" s="4"/>
      <c r="F75" s="4"/>
      <c r="G75" s="4"/>
      <c r="H75" s="4"/>
      <c r="I75" s="4"/>
      <c r="J75" s="4"/>
      <c r="K75" s="4"/>
      <c r="L75" s="65"/>
      <c r="M75" s="66"/>
      <c r="N75" s="66"/>
      <c r="O75" s="67"/>
      <c r="P75" s="52" t="str">
        <f>IFERROR(VLOOKUP(T75,リスト!$G$3:$H$1020,2,FALSE),"-")</f>
        <v>-</v>
      </c>
      <c r="Q75" s="52" t="str">
        <f>IFERROR(VLOOKUP(T75,リスト!$I$3:$J$871,2,FALSE),"-")</f>
        <v>-</v>
      </c>
      <c r="R75" s="52" t="str">
        <f>IFERROR(VLOOKUP(T75,リスト!$K$3:$L$668,2,FALSE),"-")</f>
        <v>-</v>
      </c>
      <c r="S75" s="25">
        <f t="shared" si="2"/>
        <v>0</v>
      </c>
      <c r="T75" s="25" t="str">
        <f t="shared" si="13"/>
        <v/>
      </c>
      <c r="U75" s="25">
        <f t="shared" si="4"/>
        <v>0</v>
      </c>
      <c r="V75" s="25">
        <f t="shared" si="5"/>
        <v>0</v>
      </c>
      <c r="W75" s="25">
        <f t="shared" si="6"/>
        <v>0</v>
      </c>
      <c r="X75" s="61">
        <f t="shared" si="12"/>
        <v>0</v>
      </c>
      <c r="Y75" s="25">
        <v>37</v>
      </c>
      <c r="Z75" s="25">
        <f t="shared" si="7"/>
        <v>0</v>
      </c>
      <c r="AA75" s="25" t="str">
        <f t="shared" si="8"/>
        <v>0</v>
      </c>
      <c r="AB75" s="25" t="str">
        <f t="shared" si="9"/>
        <v/>
      </c>
      <c r="AC75" s="25" t="str">
        <f t="shared" si="10"/>
        <v/>
      </c>
      <c r="AD75" s="25" t="str">
        <f t="shared" si="11"/>
        <v>F1</v>
      </c>
    </row>
    <row r="76" spans="1:30" s="25" customFormat="1" ht="30" customHeight="1" x14ac:dyDescent="0.4">
      <c r="A76" s="60">
        <f t="shared" si="1"/>
        <v>38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65"/>
      <c r="M76" s="66"/>
      <c r="N76" s="66"/>
      <c r="O76" s="67"/>
      <c r="P76" s="52" t="str">
        <f>IFERROR(VLOOKUP(T76,リスト!$G$3:$H$1020,2,FALSE),"-")</f>
        <v>-</v>
      </c>
      <c r="Q76" s="52" t="str">
        <f>IFERROR(VLOOKUP(T76,リスト!$I$3:$J$871,2,FALSE),"-")</f>
        <v>-</v>
      </c>
      <c r="R76" s="52" t="str">
        <f>IFERROR(VLOOKUP(T76,リスト!$K$3:$L$668,2,FALSE),"-")</f>
        <v>-</v>
      </c>
      <c r="S76" s="25">
        <f t="shared" si="2"/>
        <v>0</v>
      </c>
      <c r="T76" s="25" t="str">
        <f t="shared" si="13"/>
        <v/>
      </c>
      <c r="U76" s="25">
        <f t="shared" si="4"/>
        <v>0</v>
      </c>
      <c r="V76" s="25">
        <f t="shared" si="5"/>
        <v>0</v>
      </c>
      <c r="W76" s="25">
        <f t="shared" si="6"/>
        <v>0</v>
      </c>
      <c r="X76" s="61">
        <f t="shared" si="12"/>
        <v>0</v>
      </c>
      <c r="Y76" s="25">
        <v>38</v>
      </c>
      <c r="Z76" s="25">
        <f t="shared" si="7"/>
        <v>0</v>
      </c>
      <c r="AA76" s="25" t="str">
        <f t="shared" si="8"/>
        <v>0</v>
      </c>
      <c r="AB76" s="25" t="str">
        <f t="shared" si="9"/>
        <v/>
      </c>
      <c r="AC76" s="25" t="str">
        <f t="shared" si="10"/>
        <v/>
      </c>
      <c r="AD76" s="25" t="str">
        <f t="shared" si="11"/>
        <v>F1</v>
      </c>
    </row>
    <row r="77" spans="1:30" s="25" customFormat="1" ht="30" customHeight="1" x14ac:dyDescent="0.4">
      <c r="A77" s="60">
        <f t="shared" si="1"/>
        <v>39</v>
      </c>
      <c r="B77" s="3"/>
      <c r="C77" s="3"/>
      <c r="D77" s="4"/>
      <c r="E77" s="4"/>
      <c r="F77" s="4"/>
      <c r="G77" s="4"/>
      <c r="H77" s="4"/>
      <c r="I77" s="4"/>
      <c r="J77" s="4"/>
      <c r="K77" s="4"/>
      <c r="L77" s="65"/>
      <c r="M77" s="66"/>
      <c r="N77" s="66"/>
      <c r="O77" s="67"/>
      <c r="P77" s="52" t="str">
        <f>IFERROR(VLOOKUP(T77,リスト!$G$3:$H$1020,2,FALSE),"-")</f>
        <v>-</v>
      </c>
      <c r="Q77" s="52" t="str">
        <f>IFERROR(VLOOKUP(T77,リスト!$I$3:$J$871,2,FALSE),"-")</f>
        <v>-</v>
      </c>
      <c r="R77" s="52" t="str">
        <f>IFERROR(VLOOKUP(T77,リスト!$K$3:$L$668,2,FALSE),"-")</f>
        <v>-</v>
      </c>
      <c r="S77" s="25">
        <f t="shared" si="2"/>
        <v>0</v>
      </c>
      <c r="T77" s="25" t="str">
        <f t="shared" si="13"/>
        <v/>
      </c>
      <c r="U77" s="25">
        <f t="shared" si="4"/>
        <v>0</v>
      </c>
      <c r="V77" s="25">
        <f t="shared" si="5"/>
        <v>0</v>
      </c>
      <c r="W77" s="25">
        <f t="shared" si="6"/>
        <v>0</v>
      </c>
      <c r="X77" s="61">
        <f t="shared" si="12"/>
        <v>0</v>
      </c>
      <c r="Y77" s="25">
        <v>39</v>
      </c>
      <c r="Z77" s="25">
        <f t="shared" si="7"/>
        <v>0</v>
      </c>
      <c r="AA77" s="25" t="str">
        <f t="shared" si="8"/>
        <v>0</v>
      </c>
      <c r="AB77" s="25" t="str">
        <f t="shared" si="9"/>
        <v/>
      </c>
      <c r="AC77" s="25" t="str">
        <f t="shared" si="10"/>
        <v/>
      </c>
      <c r="AD77" s="25" t="str">
        <f t="shared" si="11"/>
        <v>F1</v>
      </c>
    </row>
    <row r="78" spans="1:30" s="25" customFormat="1" ht="30" customHeight="1" x14ac:dyDescent="0.4">
      <c r="A78" s="60">
        <f t="shared" si="1"/>
        <v>40</v>
      </c>
      <c r="B78" s="3"/>
      <c r="C78" s="3"/>
      <c r="D78" s="4"/>
      <c r="E78" s="4"/>
      <c r="F78" s="4"/>
      <c r="G78" s="4"/>
      <c r="H78" s="4"/>
      <c r="I78" s="4"/>
      <c r="J78" s="4"/>
      <c r="K78" s="4"/>
      <c r="L78" s="65"/>
      <c r="M78" s="66"/>
      <c r="N78" s="66"/>
      <c r="O78" s="67"/>
      <c r="P78" s="52" t="str">
        <f>IFERROR(VLOOKUP(T78,リスト!$G$3:$H$1020,2,FALSE),"-")</f>
        <v>-</v>
      </c>
      <c r="Q78" s="52" t="str">
        <f>IFERROR(VLOOKUP(T78,リスト!$I$3:$J$871,2,FALSE),"-")</f>
        <v>-</v>
      </c>
      <c r="R78" s="52" t="str">
        <f>IFERROR(VLOOKUP(T78,リスト!$K$3:$L$668,2,FALSE),"-")</f>
        <v>-</v>
      </c>
      <c r="S78" s="25">
        <f t="shared" si="2"/>
        <v>0</v>
      </c>
      <c r="T78" s="25" t="str">
        <f t="shared" si="13"/>
        <v/>
      </c>
      <c r="U78" s="25">
        <f t="shared" si="4"/>
        <v>0</v>
      </c>
      <c r="V78" s="25">
        <f t="shared" si="5"/>
        <v>0</v>
      </c>
      <c r="W78" s="25">
        <f t="shared" si="6"/>
        <v>0</v>
      </c>
      <c r="X78" s="61">
        <f t="shared" si="12"/>
        <v>0</v>
      </c>
      <c r="Y78" s="25">
        <v>40</v>
      </c>
      <c r="Z78" s="25">
        <f t="shared" si="7"/>
        <v>0</v>
      </c>
      <c r="AA78" s="25" t="str">
        <f t="shared" si="8"/>
        <v>0</v>
      </c>
      <c r="AB78" s="25" t="str">
        <f t="shared" si="9"/>
        <v/>
      </c>
      <c r="AC78" s="25" t="str">
        <f t="shared" si="10"/>
        <v/>
      </c>
      <c r="AD78" s="25" t="str">
        <f t="shared" si="11"/>
        <v>F1</v>
      </c>
    </row>
    <row r="79" spans="1:30" s="25" customFormat="1" ht="30" customHeight="1" x14ac:dyDescent="0.4">
      <c r="A79" s="60">
        <f t="shared" si="1"/>
        <v>41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65"/>
      <c r="M79" s="66"/>
      <c r="N79" s="66"/>
      <c r="O79" s="67"/>
      <c r="P79" s="52" t="str">
        <f>IFERROR(VLOOKUP(T79,リスト!$G$3:$H$1020,2,FALSE),"-")</f>
        <v>-</v>
      </c>
      <c r="Q79" s="52" t="str">
        <f>IFERROR(VLOOKUP(T79,リスト!$I$3:$J$871,2,FALSE),"-")</f>
        <v>-</v>
      </c>
      <c r="R79" s="52" t="str">
        <f>IFERROR(VLOOKUP(T79,リスト!$K$3:$L$668,2,FALSE),"-")</f>
        <v>-</v>
      </c>
      <c r="S79" s="25">
        <f t="shared" si="2"/>
        <v>0</v>
      </c>
      <c r="T79" s="25" t="str">
        <f t="shared" si="13"/>
        <v/>
      </c>
      <c r="U79" s="25">
        <f t="shared" si="4"/>
        <v>0</v>
      </c>
      <c r="V79" s="25">
        <f t="shared" si="5"/>
        <v>0</v>
      </c>
      <c r="W79" s="25">
        <f t="shared" si="6"/>
        <v>0</v>
      </c>
      <c r="X79" s="61">
        <f t="shared" si="12"/>
        <v>0</v>
      </c>
      <c r="Y79" s="25">
        <v>41</v>
      </c>
      <c r="Z79" s="25">
        <f t="shared" si="7"/>
        <v>0</v>
      </c>
      <c r="AA79" s="25" t="str">
        <f t="shared" si="8"/>
        <v>0</v>
      </c>
      <c r="AB79" s="25" t="str">
        <f t="shared" si="9"/>
        <v/>
      </c>
      <c r="AC79" s="25" t="str">
        <f t="shared" si="10"/>
        <v/>
      </c>
      <c r="AD79" s="25" t="str">
        <f t="shared" si="11"/>
        <v>F1</v>
      </c>
    </row>
    <row r="80" spans="1:30" s="25" customFormat="1" ht="30" customHeight="1" x14ac:dyDescent="0.4">
      <c r="A80" s="60">
        <f t="shared" si="1"/>
        <v>42</v>
      </c>
      <c r="B80" s="3"/>
      <c r="C80" s="3"/>
      <c r="D80" s="4"/>
      <c r="E80" s="4"/>
      <c r="F80" s="4"/>
      <c r="G80" s="4"/>
      <c r="H80" s="4"/>
      <c r="I80" s="4"/>
      <c r="J80" s="4"/>
      <c r="K80" s="4"/>
      <c r="L80" s="65"/>
      <c r="M80" s="66"/>
      <c r="N80" s="66"/>
      <c r="O80" s="67"/>
      <c r="P80" s="52" t="str">
        <f>IFERROR(VLOOKUP(T80,リスト!$G$3:$H$1020,2,FALSE),"-")</f>
        <v>-</v>
      </c>
      <c r="Q80" s="52" t="str">
        <f>IFERROR(VLOOKUP(T80,リスト!$I$3:$J$871,2,FALSE),"-")</f>
        <v>-</v>
      </c>
      <c r="R80" s="52" t="str">
        <f>IFERROR(VLOOKUP(T80,リスト!$K$3:$L$668,2,FALSE),"-")</f>
        <v>-</v>
      </c>
      <c r="S80" s="25">
        <f t="shared" si="2"/>
        <v>0</v>
      </c>
      <c r="T80" s="25" t="str">
        <f t="shared" si="13"/>
        <v/>
      </c>
      <c r="U80" s="25">
        <f t="shared" si="4"/>
        <v>0</v>
      </c>
      <c r="V80" s="25">
        <f t="shared" si="5"/>
        <v>0</v>
      </c>
      <c r="W80" s="25">
        <f t="shared" si="6"/>
        <v>0</v>
      </c>
      <c r="X80" s="61">
        <f t="shared" si="12"/>
        <v>0</v>
      </c>
      <c r="Y80" s="25">
        <v>42</v>
      </c>
      <c r="Z80" s="25">
        <f t="shared" si="7"/>
        <v>0</v>
      </c>
      <c r="AA80" s="25" t="str">
        <f t="shared" si="8"/>
        <v>0</v>
      </c>
      <c r="AB80" s="25" t="str">
        <f t="shared" si="9"/>
        <v/>
      </c>
      <c r="AC80" s="25" t="str">
        <f t="shared" si="10"/>
        <v/>
      </c>
      <c r="AD80" s="25" t="str">
        <f t="shared" si="11"/>
        <v>F1</v>
      </c>
    </row>
    <row r="81" spans="1:30" s="25" customFormat="1" ht="30" customHeight="1" x14ac:dyDescent="0.4">
      <c r="A81" s="60">
        <f t="shared" si="1"/>
        <v>43</v>
      </c>
      <c r="B81" s="3"/>
      <c r="C81" s="3"/>
      <c r="D81" s="4"/>
      <c r="E81" s="4"/>
      <c r="F81" s="4"/>
      <c r="G81" s="4"/>
      <c r="H81" s="4"/>
      <c r="I81" s="4"/>
      <c r="J81" s="4"/>
      <c r="K81" s="4"/>
      <c r="L81" s="65"/>
      <c r="M81" s="66"/>
      <c r="N81" s="66"/>
      <c r="O81" s="67"/>
      <c r="P81" s="52" t="str">
        <f>IFERROR(VLOOKUP(T81,リスト!$G$3:$H$1020,2,FALSE),"-")</f>
        <v>-</v>
      </c>
      <c r="Q81" s="52" t="str">
        <f>IFERROR(VLOOKUP(T81,リスト!$I$3:$J$871,2,FALSE),"-")</f>
        <v>-</v>
      </c>
      <c r="R81" s="52" t="str">
        <f>IFERROR(VLOOKUP(T81,リスト!$K$3:$L$668,2,FALSE),"-")</f>
        <v>-</v>
      </c>
      <c r="S81" s="25">
        <f t="shared" si="2"/>
        <v>0</v>
      </c>
      <c r="T81" s="25" t="str">
        <f t="shared" si="13"/>
        <v/>
      </c>
      <c r="U81" s="25">
        <f t="shared" si="4"/>
        <v>0</v>
      </c>
      <c r="V81" s="25">
        <f t="shared" si="5"/>
        <v>0</v>
      </c>
      <c r="W81" s="25">
        <f t="shared" si="6"/>
        <v>0</v>
      </c>
      <c r="X81" s="61">
        <f t="shared" si="12"/>
        <v>0</v>
      </c>
      <c r="Y81" s="25">
        <v>43</v>
      </c>
      <c r="Z81" s="25">
        <f t="shared" si="7"/>
        <v>0</v>
      </c>
      <c r="AA81" s="25" t="str">
        <f t="shared" si="8"/>
        <v>0</v>
      </c>
      <c r="AB81" s="25" t="str">
        <f t="shared" si="9"/>
        <v/>
      </c>
      <c r="AC81" s="25" t="str">
        <f t="shared" si="10"/>
        <v/>
      </c>
      <c r="AD81" s="25" t="str">
        <f t="shared" si="11"/>
        <v>F1</v>
      </c>
    </row>
    <row r="82" spans="1:30" s="25" customFormat="1" ht="30" customHeight="1" x14ac:dyDescent="0.4">
      <c r="A82" s="60">
        <f t="shared" si="1"/>
        <v>44</v>
      </c>
      <c r="B82" s="3"/>
      <c r="C82" s="3"/>
      <c r="D82" s="4"/>
      <c r="E82" s="4"/>
      <c r="F82" s="4"/>
      <c r="G82" s="4"/>
      <c r="H82" s="4"/>
      <c r="I82" s="4"/>
      <c r="J82" s="4"/>
      <c r="K82" s="4"/>
      <c r="L82" s="65"/>
      <c r="M82" s="66"/>
      <c r="N82" s="66"/>
      <c r="O82" s="67"/>
      <c r="P82" s="52" t="str">
        <f>IFERROR(VLOOKUP(T82,リスト!$G$3:$H$1020,2,FALSE),"-")</f>
        <v>-</v>
      </c>
      <c r="Q82" s="52" t="str">
        <f>IFERROR(VLOOKUP(T82,リスト!$I$3:$J$871,2,FALSE),"-")</f>
        <v>-</v>
      </c>
      <c r="R82" s="52" t="str">
        <f>IFERROR(VLOOKUP(T82,リスト!$K$3:$L$668,2,FALSE),"-")</f>
        <v>-</v>
      </c>
      <c r="S82" s="25">
        <f t="shared" si="2"/>
        <v>0</v>
      </c>
      <c r="T82" s="25" t="str">
        <f t="shared" si="13"/>
        <v/>
      </c>
      <c r="U82" s="25">
        <f t="shared" si="4"/>
        <v>0</v>
      </c>
      <c r="V82" s="25">
        <f t="shared" si="5"/>
        <v>0</v>
      </c>
      <c r="W82" s="25">
        <f t="shared" si="6"/>
        <v>0</v>
      </c>
      <c r="X82" s="61">
        <f t="shared" si="12"/>
        <v>0</v>
      </c>
      <c r="Y82" s="25">
        <v>44</v>
      </c>
      <c r="Z82" s="25">
        <f t="shared" si="7"/>
        <v>0</v>
      </c>
      <c r="AA82" s="25" t="str">
        <f t="shared" si="8"/>
        <v>0</v>
      </c>
      <c r="AB82" s="25" t="str">
        <f t="shared" si="9"/>
        <v/>
      </c>
      <c r="AC82" s="25" t="str">
        <f t="shared" si="10"/>
        <v/>
      </c>
      <c r="AD82" s="25" t="str">
        <f t="shared" si="11"/>
        <v>F1</v>
      </c>
    </row>
    <row r="83" spans="1:30" s="25" customFormat="1" ht="30" customHeight="1" x14ac:dyDescent="0.4">
      <c r="A83" s="60">
        <f t="shared" si="1"/>
        <v>45</v>
      </c>
      <c r="B83" s="3"/>
      <c r="C83" s="3"/>
      <c r="D83" s="4"/>
      <c r="E83" s="4"/>
      <c r="F83" s="4"/>
      <c r="G83" s="4"/>
      <c r="H83" s="4"/>
      <c r="I83" s="4"/>
      <c r="J83" s="4"/>
      <c r="K83" s="4"/>
      <c r="L83" s="65"/>
      <c r="M83" s="66"/>
      <c r="N83" s="66"/>
      <c r="O83" s="67"/>
      <c r="P83" s="52" t="str">
        <f>IFERROR(VLOOKUP(T83,リスト!$G$3:$H$1020,2,FALSE),"-")</f>
        <v>-</v>
      </c>
      <c r="Q83" s="52" t="str">
        <f>IFERROR(VLOOKUP(T83,リスト!$I$3:$J$871,2,FALSE),"-")</f>
        <v>-</v>
      </c>
      <c r="R83" s="52" t="str">
        <f>IFERROR(VLOOKUP(T83,リスト!$K$3:$L$668,2,FALSE),"-")</f>
        <v>-</v>
      </c>
      <c r="S83" s="25">
        <f t="shared" si="2"/>
        <v>0</v>
      </c>
      <c r="T83" s="25" t="str">
        <f t="shared" si="13"/>
        <v/>
      </c>
      <c r="U83" s="25">
        <f t="shared" si="4"/>
        <v>0</v>
      </c>
      <c r="V83" s="25">
        <f t="shared" si="5"/>
        <v>0</v>
      </c>
      <c r="W83" s="25">
        <f t="shared" si="6"/>
        <v>0</v>
      </c>
      <c r="X83" s="61">
        <f t="shared" si="12"/>
        <v>0</v>
      </c>
      <c r="Y83" s="25">
        <v>45</v>
      </c>
      <c r="Z83" s="25">
        <f t="shared" si="7"/>
        <v>0</v>
      </c>
      <c r="AA83" s="25" t="str">
        <f t="shared" si="8"/>
        <v>0</v>
      </c>
      <c r="AB83" s="25" t="str">
        <f t="shared" si="9"/>
        <v/>
      </c>
      <c r="AC83" s="25" t="str">
        <f t="shared" si="10"/>
        <v/>
      </c>
      <c r="AD83" s="25" t="str">
        <f t="shared" si="11"/>
        <v>F1</v>
      </c>
    </row>
    <row r="84" spans="1:30" s="25" customFormat="1" ht="30" customHeight="1" x14ac:dyDescent="0.4">
      <c r="A84" s="60">
        <f t="shared" si="1"/>
        <v>46</v>
      </c>
      <c r="B84" s="3"/>
      <c r="C84" s="3"/>
      <c r="D84" s="4"/>
      <c r="E84" s="4"/>
      <c r="F84" s="4"/>
      <c r="G84" s="4"/>
      <c r="H84" s="4"/>
      <c r="I84" s="4"/>
      <c r="J84" s="4"/>
      <c r="K84" s="4"/>
      <c r="L84" s="65"/>
      <c r="M84" s="66"/>
      <c r="N84" s="66"/>
      <c r="O84" s="67"/>
      <c r="P84" s="52" t="str">
        <f>IFERROR(VLOOKUP(T84,リスト!$G$3:$H$1020,2,FALSE),"-")</f>
        <v>-</v>
      </c>
      <c r="Q84" s="52" t="str">
        <f>IFERROR(VLOOKUP(T84,リスト!$I$3:$J$871,2,FALSE),"-")</f>
        <v>-</v>
      </c>
      <c r="R84" s="52" t="str">
        <f>IFERROR(VLOOKUP(T84,リスト!$K$3:$L$668,2,FALSE),"-")</f>
        <v>-</v>
      </c>
      <c r="S84" s="25">
        <f t="shared" si="2"/>
        <v>0</v>
      </c>
      <c r="T84" s="25" t="str">
        <f t="shared" si="13"/>
        <v/>
      </c>
      <c r="U84" s="25">
        <f t="shared" si="4"/>
        <v>0</v>
      </c>
      <c r="V84" s="25">
        <f t="shared" si="5"/>
        <v>0</v>
      </c>
      <c r="W84" s="25">
        <f t="shared" si="6"/>
        <v>0</v>
      </c>
      <c r="X84" s="61">
        <f t="shared" si="12"/>
        <v>0</v>
      </c>
      <c r="Y84" s="25">
        <v>46</v>
      </c>
      <c r="Z84" s="25">
        <f t="shared" si="7"/>
        <v>0</v>
      </c>
      <c r="AA84" s="25" t="str">
        <f t="shared" si="8"/>
        <v>0</v>
      </c>
      <c r="AB84" s="25" t="str">
        <f t="shared" si="9"/>
        <v/>
      </c>
      <c r="AC84" s="25" t="str">
        <f t="shared" si="10"/>
        <v/>
      </c>
      <c r="AD84" s="25" t="str">
        <f t="shared" si="11"/>
        <v>F1</v>
      </c>
    </row>
    <row r="85" spans="1:30" s="25" customFormat="1" ht="30" customHeight="1" x14ac:dyDescent="0.4">
      <c r="A85" s="60">
        <f t="shared" si="1"/>
        <v>47</v>
      </c>
      <c r="B85" s="3"/>
      <c r="C85" s="3"/>
      <c r="D85" s="4"/>
      <c r="E85" s="4"/>
      <c r="F85" s="4"/>
      <c r="G85" s="4"/>
      <c r="H85" s="4"/>
      <c r="I85" s="4"/>
      <c r="J85" s="4"/>
      <c r="K85" s="4"/>
      <c r="L85" s="65"/>
      <c r="M85" s="66"/>
      <c r="N85" s="66"/>
      <c r="O85" s="67"/>
      <c r="P85" s="52" t="str">
        <f>IFERROR(VLOOKUP(T85,リスト!$G$3:$H$1020,2,FALSE),"-")</f>
        <v>-</v>
      </c>
      <c r="Q85" s="52" t="str">
        <f>IFERROR(VLOOKUP(T85,リスト!$I$3:$J$871,2,FALSE),"-")</f>
        <v>-</v>
      </c>
      <c r="R85" s="52" t="str">
        <f>IFERROR(VLOOKUP(T85,リスト!$K$3:$L$668,2,FALSE),"-")</f>
        <v>-</v>
      </c>
      <c r="S85" s="25">
        <f t="shared" si="2"/>
        <v>0</v>
      </c>
      <c r="T85" s="25" t="str">
        <f t="shared" si="13"/>
        <v/>
      </c>
      <c r="U85" s="25">
        <f t="shared" si="4"/>
        <v>0</v>
      </c>
      <c r="V85" s="25">
        <f t="shared" si="5"/>
        <v>0</v>
      </c>
      <c r="W85" s="25">
        <f t="shared" si="6"/>
        <v>0</v>
      </c>
      <c r="X85" s="61">
        <f t="shared" si="12"/>
        <v>0</v>
      </c>
      <c r="Y85" s="25">
        <v>47</v>
      </c>
      <c r="Z85" s="25">
        <f t="shared" si="7"/>
        <v>0</v>
      </c>
      <c r="AA85" s="25" t="str">
        <f t="shared" si="8"/>
        <v>0</v>
      </c>
      <c r="AB85" s="25" t="str">
        <f t="shared" si="9"/>
        <v/>
      </c>
      <c r="AC85" s="25" t="str">
        <f t="shared" si="10"/>
        <v/>
      </c>
      <c r="AD85" s="25" t="str">
        <f t="shared" si="11"/>
        <v>F1</v>
      </c>
    </row>
    <row r="86" spans="1:30" s="25" customFormat="1" ht="30" customHeight="1" x14ac:dyDescent="0.4">
      <c r="A86" s="60">
        <f t="shared" si="1"/>
        <v>48</v>
      </c>
      <c r="B86" s="3"/>
      <c r="C86" s="3"/>
      <c r="D86" s="4"/>
      <c r="E86" s="4"/>
      <c r="F86" s="4"/>
      <c r="G86" s="4"/>
      <c r="H86" s="4"/>
      <c r="I86" s="4"/>
      <c r="J86" s="4"/>
      <c r="K86" s="4"/>
      <c r="L86" s="65"/>
      <c r="M86" s="66"/>
      <c r="N86" s="66"/>
      <c r="O86" s="67"/>
      <c r="P86" s="52" t="str">
        <f>IFERROR(VLOOKUP(T86,リスト!$G$3:$H$1020,2,FALSE),"-")</f>
        <v>-</v>
      </c>
      <c r="Q86" s="52" t="str">
        <f>IFERROR(VLOOKUP(T86,リスト!$I$3:$J$871,2,FALSE),"-")</f>
        <v>-</v>
      </c>
      <c r="R86" s="52" t="str">
        <f>IFERROR(VLOOKUP(T86,リスト!$K$3:$L$668,2,FALSE),"-")</f>
        <v>-</v>
      </c>
      <c r="S86" s="25">
        <f t="shared" si="2"/>
        <v>0</v>
      </c>
      <c r="T86" s="25" t="str">
        <f t="shared" si="13"/>
        <v/>
      </c>
      <c r="U86" s="25">
        <f t="shared" si="4"/>
        <v>0</v>
      </c>
      <c r="V86" s="25">
        <f t="shared" si="5"/>
        <v>0</v>
      </c>
      <c r="W86" s="25">
        <f t="shared" si="6"/>
        <v>0</v>
      </c>
      <c r="X86" s="61">
        <f t="shared" si="12"/>
        <v>0</v>
      </c>
      <c r="Y86" s="25">
        <v>48</v>
      </c>
      <c r="Z86" s="25">
        <f t="shared" si="7"/>
        <v>0</v>
      </c>
      <c r="AA86" s="25" t="str">
        <f t="shared" si="8"/>
        <v>0</v>
      </c>
      <c r="AB86" s="25" t="str">
        <f t="shared" si="9"/>
        <v/>
      </c>
      <c r="AC86" s="25" t="str">
        <f t="shared" si="10"/>
        <v/>
      </c>
      <c r="AD86" s="25" t="str">
        <f t="shared" si="11"/>
        <v>F1</v>
      </c>
    </row>
    <row r="87" spans="1:30" s="25" customFormat="1" ht="30" customHeight="1" x14ac:dyDescent="0.4">
      <c r="A87" s="60">
        <f t="shared" si="1"/>
        <v>49</v>
      </c>
      <c r="B87" s="3"/>
      <c r="C87" s="3"/>
      <c r="D87" s="4"/>
      <c r="E87" s="4"/>
      <c r="F87" s="4"/>
      <c r="G87" s="4"/>
      <c r="H87" s="4"/>
      <c r="I87" s="4"/>
      <c r="J87" s="4"/>
      <c r="K87" s="4"/>
      <c r="L87" s="65"/>
      <c r="M87" s="66"/>
      <c r="N87" s="66"/>
      <c r="O87" s="67"/>
      <c r="P87" s="52" t="str">
        <f>IFERROR(VLOOKUP(T87,リスト!$G$3:$H$1020,2,FALSE),"-")</f>
        <v>-</v>
      </c>
      <c r="Q87" s="52" t="str">
        <f>IFERROR(VLOOKUP(T87,リスト!$I$3:$J$871,2,FALSE),"-")</f>
        <v>-</v>
      </c>
      <c r="R87" s="52" t="str">
        <f>IFERROR(VLOOKUP(T87,リスト!$K$3:$L$668,2,FALSE),"-")</f>
        <v>-</v>
      </c>
      <c r="S87" s="25">
        <f t="shared" si="2"/>
        <v>0</v>
      </c>
      <c r="T87" s="25" t="str">
        <f t="shared" si="13"/>
        <v/>
      </c>
      <c r="U87" s="25">
        <f t="shared" si="4"/>
        <v>0</v>
      </c>
      <c r="V87" s="25">
        <f t="shared" si="5"/>
        <v>0</v>
      </c>
      <c r="W87" s="25">
        <f t="shared" si="6"/>
        <v>0</v>
      </c>
      <c r="X87" s="61">
        <f t="shared" si="12"/>
        <v>0</v>
      </c>
      <c r="Y87" s="25">
        <v>49</v>
      </c>
      <c r="Z87" s="25">
        <f t="shared" si="7"/>
        <v>0</v>
      </c>
      <c r="AA87" s="25" t="str">
        <f t="shared" si="8"/>
        <v>0</v>
      </c>
      <c r="AB87" s="25" t="str">
        <f t="shared" si="9"/>
        <v/>
      </c>
      <c r="AC87" s="25" t="str">
        <f t="shared" si="10"/>
        <v/>
      </c>
      <c r="AD87" s="25" t="str">
        <f t="shared" si="11"/>
        <v>F1</v>
      </c>
    </row>
    <row r="88" spans="1:30" s="25" customFormat="1" ht="30" customHeight="1" x14ac:dyDescent="0.4">
      <c r="A88" s="60">
        <f t="shared" si="1"/>
        <v>50</v>
      </c>
      <c r="B88" s="3"/>
      <c r="C88" s="3"/>
      <c r="D88" s="4"/>
      <c r="E88" s="4"/>
      <c r="F88" s="4"/>
      <c r="G88" s="4"/>
      <c r="H88" s="4"/>
      <c r="I88" s="4"/>
      <c r="J88" s="4"/>
      <c r="K88" s="4"/>
      <c r="L88" s="65"/>
      <c r="M88" s="66"/>
      <c r="N88" s="66"/>
      <c r="O88" s="67"/>
      <c r="P88" s="52" t="str">
        <f>IFERROR(VLOOKUP(T88,リスト!$G$3:$H$1020,2,FALSE),"-")</f>
        <v>-</v>
      </c>
      <c r="Q88" s="52" t="str">
        <f>IFERROR(VLOOKUP(T88,リスト!$I$3:$J$871,2,FALSE),"-")</f>
        <v>-</v>
      </c>
      <c r="R88" s="52" t="str">
        <f>IFERROR(VLOOKUP(T88,リスト!$K$3:$L$668,2,FALSE),"-")</f>
        <v>-</v>
      </c>
      <c r="S88" s="25">
        <f t="shared" si="2"/>
        <v>0</v>
      </c>
      <c r="T88" s="25" t="str">
        <f t="shared" si="13"/>
        <v/>
      </c>
      <c r="U88" s="25">
        <f t="shared" si="4"/>
        <v>0</v>
      </c>
      <c r="V88" s="25">
        <f t="shared" si="5"/>
        <v>0</v>
      </c>
      <c r="W88" s="25">
        <f t="shared" si="6"/>
        <v>0</v>
      </c>
      <c r="X88" s="61">
        <f t="shared" si="12"/>
        <v>0</v>
      </c>
      <c r="Y88" s="25">
        <v>50</v>
      </c>
      <c r="Z88" s="25">
        <f t="shared" si="7"/>
        <v>0</v>
      </c>
      <c r="AA88" s="25" t="str">
        <f t="shared" si="8"/>
        <v>0</v>
      </c>
      <c r="AB88" s="25" t="str">
        <f t="shared" si="9"/>
        <v/>
      </c>
      <c r="AC88" s="25" t="str">
        <f t="shared" si="10"/>
        <v/>
      </c>
      <c r="AD88" s="25" t="str">
        <f t="shared" si="11"/>
        <v>F1</v>
      </c>
    </row>
    <row r="89" spans="1:30" s="25" customFormat="1" ht="30" customHeight="1" x14ac:dyDescent="0.4">
      <c r="A89" s="60">
        <f t="shared" si="1"/>
        <v>51</v>
      </c>
      <c r="B89" s="3"/>
      <c r="C89" s="3"/>
      <c r="D89" s="4"/>
      <c r="E89" s="4"/>
      <c r="F89" s="4"/>
      <c r="G89" s="4"/>
      <c r="H89" s="4"/>
      <c r="I89" s="4"/>
      <c r="J89" s="4"/>
      <c r="K89" s="4"/>
      <c r="L89" s="65"/>
      <c r="M89" s="66"/>
      <c r="N89" s="66"/>
      <c r="O89" s="67"/>
      <c r="P89" s="52" t="str">
        <f>IFERROR(VLOOKUP(T89,リスト!$G$3:$H$1020,2,FALSE),"-")</f>
        <v>-</v>
      </c>
      <c r="Q89" s="52" t="str">
        <f>IFERROR(VLOOKUP(T89,リスト!$I$3:$J$871,2,FALSE),"-")</f>
        <v>-</v>
      </c>
      <c r="R89" s="52" t="str">
        <f>IFERROR(VLOOKUP(T89,リスト!$K$3:$L$668,2,FALSE),"-")</f>
        <v>-</v>
      </c>
      <c r="S89" s="25">
        <f t="shared" si="2"/>
        <v>0</v>
      </c>
      <c r="T89" s="25" t="str">
        <f t="shared" si="13"/>
        <v/>
      </c>
      <c r="U89" s="25">
        <f t="shared" si="4"/>
        <v>0</v>
      </c>
      <c r="V89" s="25">
        <f t="shared" si="5"/>
        <v>0</v>
      </c>
      <c r="W89" s="25">
        <f t="shared" si="6"/>
        <v>0</v>
      </c>
      <c r="X89" s="61">
        <f t="shared" si="12"/>
        <v>0</v>
      </c>
      <c r="Y89" s="25">
        <v>51</v>
      </c>
      <c r="Z89" s="25">
        <f t="shared" si="7"/>
        <v>0</v>
      </c>
      <c r="AA89" s="25" t="str">
        <f t="shared" si="8"/>
        <v>0</v>
      </c>
      <c r="AB89" s="25" t="str">
        <f t="shared" si="9"/>
        <v/>
      </c>
      <c r="AC89" s="25" t="str">
        <f t="shared" si="10"/>
        <v/>
      </c>
      <c r="AD89" s="25" t="str">
        <f t="shared" si="11"/>
        <v>F1</v>
      </c>
    </row>
    <row r="90" spans="1:30" s="25" customFormat="1" ht="30" customHeight="1" x14ac:dyDescent="0.4">
      <c r="A90" s="60">
        <f t="shared" si="1"/>
        <v>52</v>
      </c>
      <c r="B90" s="3"/>
      <c r="C90" s="3"/>
      <c r="D90" s="4"/>
      <c r="E90" s="4"/>
      <c r="F90" s="4"/>
      <c r="G90" s="4"/>
      <c r="H90" s="4"/>
      <c r="I90" s="4"/>
      <c r="J90" s="4"/>
      <c r="K90" s="4"/>
      <c r="L90" s="65"/>
      <c r="M90" s="66"/>
      <c r="N90" s="66"/>
      <c r="O90" s="67"/>
      <c r="P90" s="52" t="str">
        <f>IFERROR(VLOOKUP(T90,リスト!$G$3:$H$1020,2,FALSE),"-")</f>
        <v>-</v>
      </c>
      <c r="Q90" s="52" t="str">
        <f>IFERROR(VLOOKUP(T90,リスト!$I$3:$J$871,2,FALSE),"-")</f>
        <v>-</v>
      </c>
      <c r="R90" s="52" t="str">
        <f>IFERROR(VLOOKUP(T90,リスト!$K$3:$L$668,2,FALSE),"-")</f>
        <v>-</v>
      </c>
      <c r="S90" s="25">
        <f t="shared" si="2"/>
        <v>0</v>
      </c>
      <c r="T90" s="25" t="str">
        <f t="shared" si="13"/>
        <v/>
      </c>
      <c r="U90" s="25">
        <f t="shared" si="4"/>
        <v>0</v>
      </c>
      <c r="V90" s="25">
        <f t="shared" si="5"/>
        <v>0</v>
      </c>
      <c r="W90" s="25">
        <f t="shared" si="6"/>
        <v>0</v>
      </c>
      <c r="X90" s="61">
        <f t="shared" si="12"/>
        <v>0</v>
      </c>
      <c r="Y90" s="25">
        <v>52</v>
      </c>
      <c r="Z90" s="25">
        <f t="shared" si="7"/>
        <v>0</v>
      </c>
      <c r="AA90" s="25" t="str">
        <f t="shared" si="8"/>
        <v>0</v>
      </c>
      <c r="AB90" s="25" t="str">
        <f t="shared" si="9"/>
        <v/>
      </c>
      <c r="AC90" s="25" t="str">
        <f t="shared" si="10"/>
        <v/>
      </c>
      <c r="AD90" s="25" t="str">
        <f t="shared" si="11"/>
        <v>F1</v>
      </c>
    </row>
    <row r="91" spans="1:30" s="25" customFormat="1" ht="30" customHeight="1" x14ac:dyDescent="0.4">
      <c r="A91" s="60">
        <f t="shared" si="1"/>
        <v>53</v>
      </c>
      <c r="B91" s="3"/>
      <c r="C91" s="3"/>
      <c r="D91" s="4"/>
      <c r="E91" s="4"/>
      <c r="F91" s="4"/>
      <c r="G91" s="4"/>
      <c r="H91" s="4"/>
      <c r="I91" s="4"/>
      <c r="J91" s="4"/>
      <c r="K91" s="4"/>
      <c r="L91" s="65"/>
      <c r="M91" s="66"/>
      <c r="N91" s="66"/>
      <c r="O91" s="67"/>
      <c r="P91" s="52" t="str">
        <f>IFERROR(VLOOKUP(T91,リスト!$G$3:$H$1020,2,FALSE),"-")</f>
        <v>-</v>
      </c>
      <c r="Q91" s="52" t="str">
        <f>IFERROR(VLOOKUP(T91,リスト!$I$3:$J$871,2,FALSE),"-")</f>
        <v>-</v>
      </c>
      <c r="R91" s="52" t="str">
        <f>IFERROR(VLOOKUP(T91,リスト!$K$3:$L$668,2,FALSE),"-")</f>
        <v>-</v>
      </c>
      <c r="S91" s="25">
        <f t="shared" si="2"/>
        <v>0</v>
      </c>
      <c r="T91" s="25" t="str">
        <f t="shared" si="13"/>
        <v/>
      </c>
      <c r="U91" s="25">
        <f t="shared" si="4"/>
        <v>0</v>
      </c>
      <c r="V91" s="25">
        <f t="shared" si="5"/>
        <v>0</v>
      </c>
      <c r="W91" s="25">
        <f t="shared" si="6"/>
        <v>0</v>
      </c>
      <c r="X91" s="61">
        <f t="shared" si="12"/>
        <v>0</v>
      </c>
      <c r="Y91" s="25">
        <v>53</v>
      </c>
      <c r="Z91" s="25">
        <f t="shared" si="7"/>
        <v>0</v>
      </c>
      <c r="AA91" s="25" t="str">
        <f t="shared" si="8"/>
        <v>0</v>
      </c>
      <c r="AB91" s="25" t="str">
        <f t="shared" si="9"/>
        <v/>
      </c>
      <c r="AC91" s="25" t="str">
        <f t="shared" si="10"/>
        <v/>
      </c>
      <c r="AD91" s="25" t="str">
        <f t="shared" si="11"/>
        <v>F1</v>
      </c>
    </row>
    <row r="92" spans="1:30" s="25" customFormat="1" ht="30" customHeight="1" x14ac:dyDescent="0.4">
      <c r="A92" s="60">
        <f t="shared" si="1"/>
        <v>54</v>
      </c>
      <c r="B92" s="3"/>
      <c r="C92" s="3"/>
      <c r="D92" s="4"/>
      <c r="E92" s="4"/>
      <c r="F92" s="4"/>
      <c r="G92" s="4"/>
      <c r="H92" s="4"/>
      <c r="I92" s="4"/>
      <c r="J92" s="4"/>
      <c r="K92" s="4"/>
      <c r="L92" s="65"/>
      <c r="M92" s="66"/>
      <c r="N92" s="66"/>
      <c r="O92" s="67"/>
      <c r="P92" s="52" t="str">
        <f>IFERROR(VLOOKUP(T92,リスト!$G$3:$H$1020,2,FALSE),"-")</f>
        <v>-</v>
      </c>
      <c r="Q92" s="52" t="str">
        <f>IFERROR(VLOOKUP(T92,リスト!$I$3:$J$871,2,FALSE),"-")</f>
        <v>-</v>
      </c>
      <c r="R92" s="52" t="str">
        <f>IFERROR(VLOOKUP(T92,リスト!$K$3:$L$668,2,FALSE),"-")</f>
        <v>-</v>
      </c>
      <c r="S92" s="25">
        <f t="shared" si="2"/>
        <v>0</v>
      </c>
      <c r="T92" s="25" t="str">
        <f t="shared" si="13"/>
        <v/>
      </c>
      <c r="U92" s="25">
        <f t="shared" si="4"/>
        <v>0</v>
      </c>
      <c r="V92" s="25">
        <f t="shared" si="5"/>
        <v>0</v>
      </c>
      <c r="W92" s="25">
        <f t="shared" si="6"/>
        <v>0</v>
      </c>
      <c r="X92" s="61">
        <f t="shared" si="12"/>
        <v>0</v>
      </c>
      <c r="Y92" s="25">
        <v>54</v>
      </c>
      <c r="Z92" s="25">
        <f t="shared" si="7"/>
        <v>0</v>
      </c>
      <c r="AA92" s="25" t="str">
        <f t="shared" si="8"/>
        <v>0</v>
      </c>
      <c r="AB92" s="25" t="str">
        <f t="shared" si="9"/>
        <v/>
      </c>
      <c r="AC92" s="25" t="str">
        <f t="shared" si="10"/>
        <v/>
      </c>
      <c r="AD92" s="25" t="str">
        <f t="shared" si="11"/>
        <v>F1</v>
      </c>
    </row>
    <row r="93" spans="1:30" s="25" customFormat="1" ht="30" customHeight="1" x14ac:dyDescent="0.4">
      <c r="A93" s="60">
        <f t="shared" si="1"/>
        <v>55</v>
      </c>
      <c r="B93" s="3"/>
      <c r="C93" s="3"/>
      <c r="D93" s="4"/>
      <c r="E93" s="4"/>
      <c r="F93" s="4"/>
      <c r="G93" s="4"/>
      <c r="H93" s="4"/>
      <c r="I93" s="4"/>
      <c r="J93" s="4"/>
      <c r="K93" s="4"/>
      <c r="L93" s="65"/>
      <c r="M93" s="66"/>
      <c r="N93" s="66"/>
      <c r="O93" s="67"/>
      <c r="P93" s="52" t="str">
        <f>IFERROR(VLOOKUP(T93,リスト!$G$3:$H$1020,2,FALSE),"-")</f>
        <v>-</v>
      </c>
      <c r="Q93" s="52" t="str">
        <f>IFERROR(VLOOKUP(T93,リスト!$I$3:$J$871,2,FALSE),"-")</f>
        <v>-</v>
      </c>
      <c r="R93" s="52" t="str">
        <f>IFERROR(VLOOKUP(T93,リスト!$K$3:$L$668,2,FALSE),"-")</f>
        <v>-</v>
      </c>
      <c r="S93" s="25">
        <f t="shared" si="2"/>
        <v>0</v>
      </c>
      <c r="T93" s="25" t="str">
        <f t="shared" si="13"/>
        <v/>
      </c>
      <c r="U93" s="25">
        <f t="shared" si="4"/>
        <v>0</v>
      </c>
      <c r="V93" s="25">
        <f t="shared" si="5"/>
        <v>0</v>
      </c>
      <c r="W93" s="25">
        <f t="shared" si="6"/>
        <v>0</v>
      </c>
      <c r="X93" s="61">
        <f t="shared" si="12"/>
        <v>0</v>
      </c>
      <c r="Y93" s="25">
        <v>55</v>
      </c>
      <c r="Z93" s="25">
        <f t="shared" si="7"/>
        <v>0</v>
      </c>
      <c r="AA93" s="25" t="str">
        <f t="shared" si="8"/>
        <v>0</v>
      </c>
      <c r="AB93" s="25" t="str">
        <f t="shared" si="9"/>
        <v/>
      </c>
      <c r="AC93" s="25" t="str">
        <f t="shared" si="10"/>
        <v/>
      </c>
      <c r="AD93" s="25" t="str">
        <f t="shared" si="11"/>
        <v>F1</v>
      </c>
    </row>
    <row r="94" spans="1:30" s="25" customFormat="1" ht="30" customHeight="1" x14ac:dyDescent="0.4">
      <c r="A94" s="60">
        <f t="shared" si="1"/>
        <v>56</v>
      </c>
      <c r="B94" s="3"/>
      <c r="C94" s="3"/>
      <c r="D94" s="4"/>
      <c r="E94" s="4"/>
      <c r="F94" s="4"/>
      <c r="G94" s="4"/>
      <c r="H94" s="4"/>
      <c r="I94" s="4"/>
      <c r="J94" s="4"/>
      <c r="K94" s="4"/>
      <c r="L94" s="65"/>
      <c r="M94" s="66"/>
      <c r="N94" s="66"/>
      <c r="O94" s="67"/>
      <c r="P94" s="52" t="str">
        <f>IFERROR(VLOOKUP(T94,リスト!$G$3:$H$1020,2,FALSE),"-")</f>
        <v>-</v>
      </c>
      <c r="Q94" s="52" t="str">
        <f>IFERROR(VLOOKUP(T94,リスト!$I$3:$J$871,2,FALSE),"-")</f>
        <v>-</v>
      </c>
      <c r="R94" s="52" t="str">
        <f>IFERROR(VLOOKUP(T94,リスト!$K$3:$L$668,2,FALSE),"-")</f>
        <v>-</v>
      </c>
      <c r="S94" s="25">
        <f t="shared" si="2"/>
        <v>0</v>
      </c>
      <c r="T94" s="25" t="str">
        <f t="shared" si="13"/>
        <v/>
      </c>
      <c r="U94" s="25">
        <f t="shared" si="4"/>
        <v>0</v>
      </c>
      <c r="V94" s="25">
        <f t="shared" si="5"/>
        <v>0</v>
      </c>
      <c r="W94" s="25">
        <f t="shared" si="6"/>
        <v>0</v>
      </c>
      <c r="X94" s="61">
        <f t="shared" si="12"/>
        <v>0</v>
      </c>
      <c r="Y94" s="25">
        <v>56</v>
      </c>
      <c r="Z94" s="25">
        <f t="shared" si="7"/>
        <v>0</v>
      </c>
      <c r="AA94" s="25" t="str">
        <f t="shared" si="8"/>
        <v>0</v>
      </c>
      <c r="AB94" s="25" t="str">
        <f t="shared" si="9"/>
        <v/>
      </c>
      <c r="AC94" s="25" t="str">
        <f t="shared" si="10"/>
        <v/>
      </c>
      <c r="AD94" s="25" t="str">
        <f t="shared" si="11"/>
        <v>F1</v>
      </c>
    </row>
    <row r="95" spans="1:30" s="25" customFormat="1" ht="30" customHeight="1" x14ac:dyDescent="0.4">
      <c r="A95" s="60">
        <f t="shared" si="1"/>
        <v>57</v>
      </c>
      <c r="B95" s="3"/>
      <c r="C95" s="3"/>
      <c r="D95" s="4"/>
      <c r="E95" s="4"/>
      <c r="F95" s="4"/>
      <c r="G95" s="4"/>
      <c r="H95" s="4"/>
      <c r="I95" s="4"/>
      <c r="J95" s="4"/>
      <c r="K95" s="4"/>
      <c r="L95" s="65"/>
      <c r="M95" s="66"/>
      <c r="N95" s="66"/>
      <c r="O95" s="67"/>
      <c r="P95" s="52" t="str">
        <f>IFERROR(VLOOKUP(T95,リスト!$G$3:$H$1020,2,FALSE),"-")</f>
        <v>-</v>
      </c>
      <c r="Q95" s="52" t="str">
        <f>IFERROR(VLOOKUP(T95,リスト!$I$3:$J$871,2,FALSE),"-")</f>
        <v>-</v>
      </c>
      <c r="R95" s="52" t="str">
        <f>IFERROR(VLOOKUP(T95,リスト!$K$3:$L$668,2,FALSE),"-")</f>
        <v>-</v>
      </c>
      <c r="S95" s="25">
        <f t="shared" si="2"/>
        <v>0</v>
      </c>
      <c r="T95" s="25" t="str">
        <f t="shared" si="13"/>
        <v/>
      </c>
      <c r="U95" s="25">
        <f t="shared" si="4"/>
        <v>0</v>
      </c>
      <c r="V95" s="25">
        <f t="shared" si="5"/>
        <v>0</v>
      </c>
      <c r="W95" s="25">
        <f t="shared" si="6"/>
        <v>0</v>
      </c>
      <c r="X95" s="61">
        <f t="shared" si="12"/>
        <v>0</v>
      </c>
      <c r="Y95" s="25">
        <v>57</v>
      </c>
      <c r="Z95" s="25">
        <f t="shared" si="7"/>
        <v>0</v>
      </c>
      <c r="AA95" s="25" t="str">
        <f t="shared" si="8"/>
        <v>0</v>
      </c>
      <c r="AB95" s="25" t="str">
        <f t="shared" si="9"/>
        <v/>
      </c>
      <c r="AC95" s="25" t="str">
        <f t="shared" si="10"/>
        <v/>
      </c>
      <c r="AD95" s="25" t="str">
        <f t="shared" si="11"/>
        <v>F1</v>
      </c>
    </row>
    <row r="96" spans="1:30" s="25" customFormat="1" ht="30" customHeight="1" x14ac:dyDescent="0.4">
      <c r="A96" s="60">
        <f t="shared" si="1"/>
        <v>58</v>
      </c>
      <c r="B96" s="3"/>
      <c r="C96" s="3"/>
      <c r="D96" s="4"/>
      <c r="E96" s="4"/>
      <c r="F96" s="4"/>
      <c r="G96" s="4"/>
      <c r="H96" s="4"/>
      <c r="I96" s="4"/>
      <c r="J96" s="4"/>
      <c r="K96" s="4"/>
      <c r="L96" s="65"/>
      <c r="M96" s="66"/>
      <c r="N96" s="66"/>
      <c r="O96" s="67"/>
      <c r="P96" s="52" t="str">
        <f>IFERROR(VLOOKUP(T96,リスト!$G$3:$H$1020,2,FALSE),"-")</f>
        <v>-</v>
      </c>
      <c r="Q96" s="52" t="str">
        <f>IFERROR(VLOOKUP(T96,リスト!$I$3:$J$871,2,FALSE),"-")</f>
        <v>-</v>
      </c>
      <c r="R96" s="52" t="str">
        <f>IFERROR(VLOOKUP(T96,リスト!$K$3:$L$668,2,FALSE),"-")</f>
        <v>-</v>
      </c>
      <c r="S96" s="25">
        <f t="shared" si="2"/>
        <v>0</v>
      </c>
      <c r="T96" s="25" t="str">
        <f t="shared" si="13"/>
        <v/>
      </c>
      <c r="U96" s="25">
        <f t="shared" si="4"/>
        <v>0</v>
      </c>
      <c r="V96" s="25">
        <f t="shared" si="5"/>
        <v>0</v>
      </c>
      <c r="W96" s="25">
        <f t="shared" si="6"/>
        <v>0</v>
      </c>
      <c r="X96" s="61">
        <f t="shared" si="12"/>
        <v>0</v>
      </c>
      <c r="Y96" s="25">
        <v>58</v>
      </c>
      <c r="Z96" s="25">
        <f t="shared" si="7"/>
        <v>0</v>
      </c>
      <c r="AA96" s="25" t="str">
        <f t="shared" si="8"/>
        <v>0</v>
      </c>
      <c r="AB96" s="25" t="str">
        <f t="shared" si="9"/>
        <v/>
      </c>
      <c r="AC96" s="25" t="str">
        <f t="shared" si="10"/>
        <v/>
      </c>
      <c r="AD96" s="25" t="str">
        <f t="shared" si="11"/>
        <v>F1</v>
      </c>
    </row>
    <row r="97" spans="1:30" s="25" customFormat="1" ht="30" customHeight="1" x14ac:dyDescent="0.4">
      <c r="A97" s="60">
        <f t="shared" si="1"/>
        <v>59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65"/>
      <c r="M97" s="66"/>
      <c r="N97" s="66"/>
      <c r="O97" s="67"/>
      <c r="P97" s="52" t="str">
        <f>IFERROR(VLOOKUP(T97,リスト!$G$3:$H$1020,2,FALSE),"-")</f>
        <v>-</v>
      </c>
      <c r="Q97" s="52" t="str">
        <f>IFERROR(VLOOKUP(T97,リスト!$I$3:$J$871,2,FALSE),"-")</f>
        <v>-</v>
      </c>
      <c r="R97" s="52" t="str">
        <f>IFERROR(VLOOKUP(T97,リスト!$K$3:$L$668,2,FALSE),"-")</f>
        <v>-</v>
      </c>
      <c r="S97" s="25">
        <f t="shared" si="2"/>
        <v>0</v>
      </c>
      <c r="T97" s="25" t="str">
        <f t="shared" si="13"/>
        <v/>
      </c>
      <c r="U97" s="25">
        <f t="shared" si="4"/>
        <v>0</v>
      </c>
      <c r="V97" s="25">
        <f t="shared" si="5"/>
        <v>0</v>
      </c>
      <c r="W97" s="25">
        <f t="shared" si="6"/>
        <v>0</v>
      </c>
      <c r="X97" s="61">
        <f t="shared" si="12"/>
        <v>0</v>
      </c>
      <c r="Y97" s="25">
        <v>59</v>
      </c>
      <c r="Z97" s="25">
        <f t="shared" si="7"/>
        <v>0</v>
      </c>
      <c r="AA97" s="25" t="str">
        <f t="shared" si="8"/>
        <v>0</v>
      </c>
      <c r="AB97" s="25" t="str">
        <f t="shared" si="9"/>
        <v/>
      </c>
      <c r="AC97" s="25" t="str">
        <f t="shared" si="10"/>
        <v/>
      </c>
      <c r="AD97" s="25" t="str">
        <f t="shared" si="11"/>
        <v>F1</v>
      </c>
    </row>
    <row r="98" spans="1:30" s="25" customFormat="1" ht="30" customHeight="1" x14ac:dyDescent="0.4">
      <c r="A98" s="60">
        <f t="shared" si="1"/>
        <v>60</v>
      </c>
      <c r="B98" s="3"/>
      <c r="C98" s="3"/>
      <c r="D98" s="4"/>
      <c r="E98" s="4"/>
      <c r="F98" s="4"/>
      <c r="G98" s="4"/>
      <c r="H98" s="4"/>
      <c r="I98" s="4"/>
      <c r="J98" s="4"/>
      <c r="K98" s="4"/>
      <c r="L98" s="65"/>
      <c r="M98" s="66"/>
      <c r="N98" s="66"/>
      <c r="O98" s="67"/>
      <c r="P98" s="52" t="str">
        <f>IFERROR(VLOOKUP(T98,リスト!$G$3:$H$1020,2,FALSE),"-")</f>
        <v>-</v>
      </c>
      <c r="Q98" s="52" t="str">
        <f>IFERROR(VLOOKUP(T98,リスト!$I$3:$J$871,2,FALSE),"-")</f>
        <v>-</v>
      </c>
      <c r="R98" s="52" t="str">
        <f>IFERROR(VLOOKUP(T98,リスト!$K$3:$L$668,2,FALSE),"-")</f>
        <v>-</v>
      </c>
      <c r="S98" s="25">
        <f t="shared" si="2"/>
        <v>0</v>
      </c>
      <c r="T98" s="25" t="str">
        <f t="shared" si="13"/>
        <v/>
      </c>
      <c r="U98" s="25">
        <f t="shared" si="4"/>
        <v>0</v>
      </c>
      <c r="V98" s="25">
        <f t="shared" si="5"/>
        <v>0</v>
      </c>
      <c r="W98" s="25">
        <f t="shared" si="6"/>
        <v>0</v>
      </c>
      <c r="X98" s="61">
        <f t="shared" si="12"/>
        <v>0</v>
      </c>
      <c r="Y98" s="25">
        <v>60</v>
      </c>
      <c r="Z98" s="25">
        <f t="shared" si="7"/>
        <v>0</v>
      </c>
      <c r="AA98" s="25" t="str">
        <f t="shared" si="8"/>
        <v>0</v>
      </c>
      <c r="AB98" s="25" t="str">
        <f t="shared" si="9"/>
        <v/>
      </c>
      <c r="AC98" s="25" t="str">
        <f t="shared" si="10"/>
        <v/>
      </c>
      <c r="AD98" s="25" t="str">
        <f t="shared" si="11"/>
        <v>F1</v>
      </c>
    </row>
    <row r="99" spans="1:30" s="25" customFormat="1" ht="30" customHeight="1" x14ac:dyDescent="0.4">
      <c r="A99" s="60">
        <f t="shared" si="1"/>
        <v>61</v>
      </c>
      <c r="B99" s="3"/>
      <c r="C99" s="3"/>
      <c r="D99" s="4"/>
      <c r="E99" s="4"/>
      <c r="F99" s="4"/>
      <c r="G99" s="4"/>
      <c r="H99" s="4"/>
      <c r="I99" s="4"/>
      <c r="J99" s="4"/>
      <c r="K99" s="4"/>
      <c r="L99" s="65"/>
      <c r="M99" s="66"/>
      <c r="N99" s="66"/>
      <c r="O99" s="67"/>
      <c r="P99" s="52" t="str">
        <f>IFERROR(VLOOKUP(T99,リスト!$G$3:$H$1020,2,FALSE),"-")</f>
        <v>-</v>
      </c>
      <c r="Q99" s="52" t="str">
        <f>IFERROR(VLOOKUP(T99,リスト!$I$3:$J$871,2,FALSE),"-")</f>
        <v>-</v>
      </c>
      <c r="R99" s="52" t="str">
        <f>IFERROR(VLOOKUP(T99,リスト!$K$3:$L$668,2,FALSE),"-")</f>
        <v>-</v>
      </c>
      <c r="S99" s="25">
        <f t="shared" si="2"/>
        <v>0</v>
      </c>
      <c r="T99" s="25" t="str">
        <f t="shared" si="13"/>
        <v/>
      </c>
      <c r="U99" s="25">
        <f t="shared" si="4"/>
        <v>0</v>
      </c>
      <c r="V99" s="25">
        <f t="shared" si="5"/>
        <v>0</v>
      </c>
      <c r="W99" s="25">
        <f t="shared" si="6"/>
        <v>0</v>
      </c>
      <c r="X99" s="61">
        <f t="shared" si="12"/>
        <v>0</v>
      </c>
      <c r="Y99" s="25">
        <v>61</v>
      </c>
      <c r="Z99" s="25">
        <f t="shared" si="7"/>
        <v>0</v>
      </c>
      <c r="AA99" s="25" t="str">
        <f t="shared" si="8"/>
        <v>0</v>
      </c>
      <c r="AB99" s="25" t="str">
        <f t="shared" si="9"/>
        <v/>
      </c>
      <c r="AC99" s="25" t="str">
        <f t="shared" si="10"/>
        <v/>
      </c>
      <c r="AD99" s="25" t="str">
        <f t="shared" si="11"/>
        <v>F1</v>
      </c>
    </row>
    <row r="100" spans="1:30" s="25" customFormat="1" ht="30" customHeight="1" x14ac:dyDescent="0.4">
      <c r="A100" s="60">
        <f t="shared" si="1"/>
        <v>62</v>
      </c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65"/>
      <c r="M100" s="66"/>
      <c r="N100" s="66"/>
      <c r="O100" s="67"/>
      <c r="P100" s="52" t="str">
        <f>IFERROR(VLOOKUP(T100,リスト!$G$3:$H$1020,2,FALSE),"-")</f>
        <v>-</v>
      </c>
      <c r="Q100" s="52" t="str">
        <f>IFERROR(VLOOKUP(T100,リスト!$I$3:$J$871,2,FALSE),"-")</f>
        <v>-</v>
      </c>
      <c r="R100" s="52" t="str">
        <f>IFERROR(VLOOKUP(T100,リスト!$K$3:$L$668,2,FALSE),"-")</f>
        <v>-</v>
      </c>
      <c r="S100" s="25">
        <f t="shared" si="2"/>
        <v>0</v>
      </c>
      <c r="T100" s="25" t="str">
        <f t="shared" si="13"/>
        <v/>
      </c>
      <c r="U100" s="25">
        <f t="shared" si="4"/>
        <v>0</v>
      </c>
      <c r="V100" s="25">
        <f t="shared" si="5"/>
        <v>0</v>
      </c>
      <c r="W100" s="25">
        <f t="shared" si="6"/>
        <v>0</v>
      </c>
      <c r="X100" s="61">
        <f t="shared" si="12"/>
        <v>0</v>
      </c>
      <c r="Y100" s="25">
        <v>62</v>
      </c>
      <c r="Z100" s="25">
        <f t="shared" si="7"/>
        <v>0</v>
      </c>
      <c r="AA100" s="25" t="str">
        <f t="shared" si="8"/>
        <v>0</v>
      </c>
      <c r="AB100" s="25" t="str">
        <f t="shared" si="9"/>
        <v/>
      </c>
      <c r="AC100" s="25" t="str">
        <f t="shared" si="10"/>
        <v/>
      </c>
      <c r="AD100" s="25" t="str">
        <f t="shared" si="11"/>
        <v>F1</v>
      </c>
    </row>
    <row r="101" spans="1:30" s="25" customFormat="1" ht="30" customHeight="1" x14ac:dyDescent="0.4">
      <c r="A101" s="60">
        <f t="shared" si="1"/>
        <v>63</v>
      </c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65"/>
      <c r="M101" s="66"/>
      <c r="N101" s="66"/>
      <c r="O101" s="67"/>
      <c r="P101" s="52" t="str">
        <f>IFERROR(VLOOKUP(T101,リスト!$G$3:$H$1020,2,FALSE),"-")</f>
        <v>-</v>
      </c>
      <c r="Q101" s="52" t="str">
        <f>IFERROR(VLOOKUP(T101,リスト!$I$3:$J$871,2,FALSE),"-")</f>
        <v>-</v>
      </c>
      <c r="R101" s="52" t="str">
        <f>IFERROR(VLOOKUP(T101,リスト!$K$3:$L$668,2,FALSE),"-")</f>
        <v>-</v>
      </c>
      <c r="S101" s="25">
        <f t="shared" si="2"/>
        <v>0</v>
      </c>
      <c r="T101" s="25" t="str">
        <f t="shared" si="13"/>
        <v/>
      </c>
      <c r="U101" s="25">
        <f t="shared" si="4"/>
        <v>0</v>
      </c>
      <c r="V101" s="25">
        <f t="shared" si="5"/>
        <v>0</v>
      </c>
      <c r="W101" s="25">
        <f t="shared" si="6"/>
        <v>0</v>
      </c>
      <c r="X101" s="61">
        <f t="shared" si="12"/>
        <v>0</v>
      </c>
      <c r="Y101" s="25">
        <v>63</v>
      </c>
      <c r="Z101" s="25">
        <f t="shared" si="7"/>
        <v>0</v>
      </c>
      <c r="AA101" s="25" t="str">
        <f t="shared" si="8"/>
        <v>0</v>
      </c>
      <c r="AB101" s="25" t="str">
        <f t="shared" si="9"/>
        <v/>
      </c>
      <c r="AC101" s="25" t="str">
        <f t="shared" si="10"/>
        <v/>
      </c>
      <c r="AD101" s="25" t="str">
        <f t="shared" si="11"/>
        <v>F1</v>
      </c>
    </row>
    <row r="102" spans="1:30" s="25" customFormat="1" ht="30" customHeight="1" x14ac:dyDescent="0.4">
      <c r="A102" s="60">
        <f t="shared" si="1"/>
        <v>64</v>
      </c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65"/>
      <c r="M102" s="66"/>
      <c r="N102" s="66"/>
      <c r="O102" s="67"/>
      <c r="P102" s="52" t="str">
        <f>IFERROR(VLOOKUP(T102,リスト!$G$3:$H$1020,2,FALSE),"-")</f>
        <v>-</v>
      </c>
      <c r="Q102" s="52" t="str">
        <f>IFERROR(VLOOKUP(T102,リスト!$I$3:$J$871,2,FALSE),"-")</f>
        <v>-</v>
      </c>
      <c r="R102" s="52" t="str">
        <f>IFERROR(VLOOKUP(T102,リスト!$K$3:$L$668,2,FALSE),"-")</f>
        <v>-</v>
      </c>
      <c r="S102" s="25">
        <f t="shared" si="2"/>
        <v>0</v>
      </c>
      <c r="T102" s="25" t="str">
        <f t="shared" si="13"/>
        <v/>
      </c>
      <c r="U102" s="25">
        <f t="shared" si="4"/>
        <v>0</v>
      </c>
      <c r="V102" s="25">
        <f t="shared" si="5"/>
        <v>0</v>
      </c>
      <c r="W102" s="25">
        <f t="shared" si="6"/>
        <v>0</v>
      </c>
      <c r="X102" s="61">
        <f t="shared" si="12"/>
        <v>0</v>
      </c>
      <c r="Y102" s="25">
        <v>64</v>
      </c>
      <c r="Z102" s="25">
        <f t="shared" si="7"/>
        <v>0</v>
      </c>
      <c r="AA102" s="25" t="str">
        <f t="shared" si="8"/>
        <v>0</v>
      </c>
      <c r="AB102" s="25" t="str">
        <f t="shared" si="9"/>
        <v/>
      </c>
      <c r="AC102" s="25" t="str">
        <f t="shared" si="10"/>
        <v/>
      </c>
      <c r="AD102" s="25" t="str">
        <f t="shared" si="11"/>
        <v>F1</v>
      </c>
    </row>
    <row r="103" spans="1:30" s="25" customFormat="1" ht="30" customHeight="1" x14ac:dyDescent="0.4">
      <c r="A103" s="60">
        <f t="shared" si="1"/>
        <v>65</v>
      </c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65"/>
      <c r="M103" s="66"/>
      <c r="N103" s="66"/>
      <c r="O103" s="67"/>
      <c r="P103" s="52" t="str">
        <f>IFERROR(VLOOKUP(T103,リスト!$G$3:$H$1020,2,FALSE),"-")</f>
        <v>-</v>
      </c>
      <c r="Q103" s="52" t="str">
        <f>IFERROR(VLOOKUP(T103,リスト!$I$3:$J$871,2,FALSE),"-")</f>
        <v>-</v>
      </c>
      <c r="R103" s="52" t="str">
        <f>IFERROR(VLOOKUP(T103,リスト!$K$3:$L$668,2,FALSE),"-")</f>
        <v>-</v>
      </c>
      <c r="S103" s="25">
        <f t="shared" si="2"/>
        <v>0</v>
      </c>
      <c r="T103" s="25" t="str">
        <f t="shared" si="13"/>
        <v/>
      </c>
      <c r="U103" s="25">
        <f t="shared" si="4"/>
        <v>0</v>
      </c>
      <c r="V103" s="25">
        <f t="shared" si="5"/>
        <v>0</v>
      </c>
      <c r="W103" s="25">
        <f t="shared" si="6"/>
        <v>0</v>
      </c>
      <c r="X103" s="61">
        <f t="shared" si="12"/>
        <v>0</v>
      </c>
      <c r="Y103" s="25">
        <v>65</v>
      </c>
      <c r="Z103" s="25">
        <f t="shared" si="7"/>
        <v>0</v>
      </c>
      <c r="AA103" s="25" t="str">
        <f t="shared" si="8"/>
        <v>0</v>
      </c>
      <c r="AB103" s="25" t="str">
        <f t="shared" si="9"/>
        <v/>
      </c>
      <c r="AC103" s="25" t="str">
        <f t="shared" si="10"/>
        <v/>
      </c>
      <c r="AD103" s="25" t="str">
        <f t="shared" si="11"/>
        <v>F1</v>
      </c>
    </row>
    <row r="104" spans="1:30" s="25" customFormat="1" ht="30" customHeight="1" x14ac:dyDescent="0.4">
      <c r="A104" s="60">
        <f t="shared" ref="A104:A138" si="14">IF(J104&amp;B104="1F1","★会場参加はＦ０★",Y104)</f>
        <v>66</v>
      </c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65"/>
      <c r="M104" s="66"/>
      <c r="N104" s="66"/>
      <c r="O104" s="67"/>
      <c r="P104" s="52" t="str">
        <f>IFERROR(VLOOKUP(T104,リスト!$G$3:$H$1020,2,FALSE),"-")</f>
        <v>-</v>
      </c>
      <c r="Q104" s="52" t="str">
        <f>IFERROR(VLOOKUP(T104,リスト!$I$3:$J$871,2,FALSE),"-")</f>
        <v>-</v>
      </c>
      <c r="R104" s="52" t="str">
        <f>IFERROR(VLOOKUP(T104,リスト!$K$3:$L$668,2,FALSE),"-")</f>
        <v>-</v>
      </c>
      <c r="S104" s="25">
        <f t="shared" ref="S104:S138" si="15">LEN(D104)+LEN(E104)</f>
        <v>0</v>
      </c>
      <c r="T104" s="25" t="str">
        <f t="shared" si="13"/>
        <v/>
      </c>
      <c r="U104" s="25">
        <f t="shared" ref="U104:U138" si="16">IF(J104+K104=2,1,0)</f>
        <v>0</v>
      </c>
      <c r="V104" s="25">
        <f t="shared" ref="V104:V138" si="17">IF(U104=0,J104,0)</f>
        <v>0</v>
      </c>
      <c r="W104" s="25">
        <f t="shared" ref="W104:W138" si="18">IF(U104=0,K104,0)</f>
        <v>0</v>
      </c>
      <c r="X104" s="61">
        <f t="shared" si="12"/>
        <v>0</v>
      </c>
      <c r="Y104" s="25">
        <v>66</v>
      </c>
      <c r="Z104" s="25">
        <f t="shared" ref="Z104:Z138" si="19">J104+K104</f>
        <v>0</v>
      </c>
      <c r="AA104" s="25" t="str">
        <f t="shared" ref="AA104:AA138" si="20">C104&amp;J104+K104</f>
        <v>0</v>
      </c>
      <c r="AB104" s="25" t="str">
        <f t="shared" ref="AB104:AB138" si="21">IF(J104="","",IF(J104+K104=2,"",C104&amp;J104))</f>
        <v/>
      </c>
      <c r="AC104" s="25" t="str">
        <f t="shared" ref="AC104:AC138" si="22">IF(K104="","",IF(J104+K104=2,"",C104&amp;K104))</f>
        <v/>
      </c>
      <c r="AD104" s="25" t="str">
        <f t="shared" ref="AD104:AD138" si="23">IF(B104="F0","",C104&amp;"F1")</f>
        <v>F1</v>
      </c>
    </row>
    <row r="105" spans="1:30" s="25" customFormat="1" ht="30" customHeight="1" x14ac:dyDescent="0.4">
      <c r="A105" s="60">
        <f t="shared" si="14"/>
        <v>67</v>
      </c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65"/>
      <c r="M105" s="66"/>
      <c r="N105" s="66"/>
      <c r="O105" s="67"/>
      <c r="P105" s="52" t="str">
        <f>IFERROR(VLOOKUP(T105,リスト!$G$3:$H$1020,2,FALSE),"-")</f>
        <v>-</v>
      </c>
      <c r="Q105" s="52" t="str">
        <f>IFERROR(VLOOKUP(T105,リスト!$I$3:$J$871,2,FALSE),"-")</f>
        <v>-</v>
      </c>
      <c r="R105" s="52" t="str">
        <f>IFERROR(VLOOKUP(T105,リスト!$K$3:$L$668,2,FALSE),"-")</f>
        <v>-</v>
      </c>
      <c r="S105" s="25">
        <f t="shared" si="15"/>
        <v>0</v>
      </c>
      <c r="T105" s="25" t="str">
        <f t="shared" si="13"/>
        <v/>
      </c>
      <c r="U105" s="25">
        <f t="shared" si="16"/>
        <v>0</v>
      </c>
      <c r="V105" s="25">
        <f t="shared" si="17"/>
        <v>0</v>
      </c>
      <c r="W105" s="25">
        <f t="shared" si="18"/>
        <v>0</v>
      </c>
      <c r="X105" s="61">
        <f t="shared" ref="X105:X138" si="24">IF(J105+K105=0,0,COUNTIF(B105:H105,"")+COUNTIF(L105,""))+IFERROR(A105-A105,1)</f>
        <v>0</v>
      </c>
      <c r="Y105" s="25">
        <v>67</v>
      </c>
      <c r="Z105" s="25">
        <f t="shared" si="19"/>
        <v>0</v>
      </c>
      <c r="AA105" s="25" t="str">
        <f t="shared" si="20"/>
        <v>0</v>
      </c>
      <c r="AB105" s="25" t="str">
        <f t="shared" si="21"/>
        <v/>
      </c>
      <c r="AC105" s="25" t="str">
        <f t="shared" si="22"/>
        <v/>
      </c>
      <c r="AD105" s="25" t="str">
        <f t="shared" si="23"/>
        <v>F1</v>
      </c>
    </row>
    <row r="106" spans="1:30" s="25" customFormat="1" ht="30" customHeight="1" x14ac:dyDescent="0.4">
      <c r="A106" s="60">
        <f t="shared" si="14"/>
        <v>68</v>
      </c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65"/>
      <c r="M106" s="66"/>
      <c r="N106" s="66"/>
      <c r="O106" s="67"/>
      <c r="P106" s="52" t="str">
        <f>IFERROR(VLOOKUP(T106,リスト!$G$3:$H$1020,2,FALSE),"-")</f>
        <v>-</v>
      </c>
      <c r="Q106" s="52" t="str">
        <f>IFERROR(VLOOKUP(T106,リスト!$I$3:$J$871,2,FALSE),"-")</f>
        <v>-</v>
      </c>
      <c r="R106" s="52" t="str">
        <f>IFERROR(VLOOKUP(T106,リスト!$K$3:$L$668,2,FALSE),"-")</f>
        <v>-</v>
      </c>
      <c r="S106" s="25">
        <f t="shared" si="15"/>
        <v>0</v>
      </c>
      <c r="T106" s="25" t="str">
        <f t="shared" si="13"/>
        <v/>
      </c>
      <c r="U106" s="25">
        <f t="shared" si="16"/>
        <v>0</v>
      </c>
      <c r="V106" s="25">
        <f t="shared" si="17"/>
        <v>0</v>
      </c>
      <c r="W106" s="25">
        <f t="shared" si="18"/>
        <v>0</v>
      </c>
      <c r="X106" s="61">
        <f t="shared" si="24"/>
        <v>0</v>
      </c>
      <c r="Y106" s="25">
        <v>68</v>
      </c>
      <c r="Z106" s="25">
        <f t="shared" si="19"/>
        <v>0</v>
      </c>
      <c r="AA106" s="25" t="str">
        <f t="shared" si="20"/>
        <v>0</v>
      </c>
      <c r="AB106" s="25" t="str">
        <f t="shared" si="21"/>
        <v/>
      </c>
      <c r="AC106" s="25" t="str">
        <f t="shared" si="22"/>
        <v/>
      </c>
      <c r="AD106" s="25" t="str">
        <f t="shared" si="23"/>
        <v>F1</v>
      </c>
    </row>
    <row r="107" spans="1:30" s="25" customFormat="1" ht="30" customHeight="1" x14ac:dyDescent="0.4">
      <c r="A107" s="60">
        <f t="shared" si="14"/>
        <v>69</v>
      </c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65"/>
      <c r="M107" s="66"/>
      <c r="N107" s="66"/>
      <c r="O107" s="67"/>
      <c r="P107" s="52" t="str">
        <f>IFERROR(VLOOKUP(T107,リスト!$G$3:$H$1020,2,FALSE),"-")</f>
        <v>-</v>
      </c>
      <c r="Q107" s="52" t="str">
        <f>IFERROR(VLOOKUP(T107,リスト!$I$3:$J$871,2,FALSE),"-")</f>
        <v>-</v>
      </c>
      <c r="R107" s="52" t="str">
        <f>IFERROR(VLOOKUP(T107,リスト!$K$3:$L$668,2,FALSE),"-")</f>
        <v>-</v>
      </c>
      <c r="S107" s="25">
        <f t="shared" si="15"/>
        <v>0</v>
      </c>
      <c r="T107" s="25" t="str">
        <f t="shared" si="13"/>
        <v/>
      </c>
      <c r="U107" s="25">
        <f t="shared" si="16"/>
        <v>0</v>
      </c>
      <c r="V107" s="25">
        <f t="shared" si="17"/>
        <v>0</v>
      </c>
      <c r="W107" s="25">
        <f t="shared" si="18"/>
        <v>0</v>
      </c>
      <c r="X107" s="61">
        <f t="shared" si="24"/>
        <v>0</v>
      </c>
      <c r="Y107" s="25">
        <v>69</v>
      </c>
      <c r="Z107" s="25">
        <f t="shared" si="19"/>
        <v>0</v>
      </c>
      <c r="AA107" s="25" t="str">
        <f t="shared" si="20"/>
        <v>0</v>
      </c>
      <c r="AB107" s="25" t="str">
        <f t="shared" si="21"/>
        <v/>
      </c>
      <c r="AC107" s="25" t="str">
        <f t="shared" si="22"/>
        <v/>
      </c>
      <c r="AD107" s="25" t="str">
        <f t="shared" si="23"/>
        <v>F1</v>
      </c>
    </row>
    <row r="108" spans="1:30" s="25" customFormat="1" ht="30" customHeight="1" x14ac:dyDescent="0.4">
      <c r="A108" s="60">
        <f t="shared" si="14"/>
        <v>70</v>
      </c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65"/>
      <c r="M108" s="66"/>
      <c r="N108" s="66"/>
      <c r="O108" s="67"/>
      <c r="P108" s="52" t="str">
        <f>IFERROR(VLOOKUP(T108,リスト!$G$3:$H$1020,2,FALSE),"-")</f>
        <v>-</v>
      </c>
      <c r="Q108" s="52" t="str">
        <f>IFERROR(VLOOKUP(T108,リスト!$I$3:$J$871,2,FALSE),"-")</f>
        <v>-</v>
      </c>
      <c r="R108" s="52" t="str">
        <f>IFERROR(VLOOKUP(T108,リスト!$K$3:$L$668,2,FALSE),"-")</f>
        <v>-</v>
      </c>
      <c r="S108" s="25">
        <f t="shared" si="15"/>
        <v>0</v>
      </c>
      <c r="T108" s="25" t="str">
        <f t="shared" si="13"/>
        <v/>
      </c>
      <c r="U108" s="25">
        <f t="shared" si="16"/>
        <v>0</v>
      </c>
      <c r="V108" s="25">
        <f t="shared" si="17"/>
        <v>0</v>
      </c>
      <c r="W108" s="25">
        <f t="shared" si="18"/>
        <v>0</v>
      </c>
      <c r="X108" s="61">
        <f t="shared" si="24"/>
        <v>0</v>
      </c>
      <c r="Y108" s="25">
        <v>70</v>
      </c>
      <c r="Z108" s="25">
        <f t="shared" si="19"/>
        <v>0</v>
      </c>
      <c r="AA108" s="25" t="str">
        <f t="shared" si="20"/>
        <v>0</v>
      </c>
      <c r="AB108" s="25" t="str">
        <f t="shared" si="21"/>
        <v/>
      </c>
      <c r="AC108" s="25" t="str">
        <f t="shared" si="22"/>
        <v/>
      </c>
      <c r="AD108" s="25" t="str">
        <f t="shared" si="23"/>
        <v>F1</v>
      </c>
    </row>
    <row r="109" spans="1:30" s="25" customFormat="1" ht="30" customHeight="1" x14ac:dyDescent="0.4">
      <c r="A109" s="60">
        <f t="shared" si="14"/>
        <v>71</v>
      </c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65"/>
      <c r="M109" s="66"/>
      <c r="N109" s="66"/>
      <c r="O109" s="67"/>
      <c r="P109" s="52" t="str">
        <f>IFERROR(VLOOKUP(T109,リスト!$G$3:$H$1020,2,FALSE),"-")</f>
        <v>-</v>
      </c>
      <c r="Q109" s="52" t="str">
        <f>IFERROR(VLOOKUP(T109,リスト!$I$3:$J$871,2,FALSE),"-")</f>
        <v>-</v>
      </c>
      <c r="R109" s="52" t="str">
        <f>IFERROR(VLOOKUP(T109,リスト!$K$3:$L$668,2,FALSE),"-")</f>
        <v>-</v>
      </c>
      <c r="S109" s="25">
        <f t="shared" si="15"/>
        <v>0</v>
      </c>
      <c r="T109" s="25" t="str">
        <f t="shared" ref="T109:T138" si="25">IF(S109=2,D109&amp;"　　　"&amp;E109,IF(S109=3,D109&amp;"　　"&amp;E109,IF(S109=4,D109&amp;"　"&amp;E109,D109&amp;E109)))</f>
        <v/>
      </c>
      <c r="U109" s="25">
        <f t="shared" si="16"/>
        <v>0</v>
      </c>
      <c r="V109" s="25">
        <f t="shared" si="17"/>
        <v>0</v>
      </c>
      <c r="W109" s="25">
        <f t="shared" si="18"/>
        <v>0</v>
      </c>
      <c r="X109" s="61">
        <f t="shared" si="24"/>
        <v>0</v>
      </c>
      <c r="Y109" s="25">
        <v>71</v>
      </c>
      <c r="Z109" s="25">
        <f t="shared" si="19"/>
        <v>0</v>
      </c>
      <c r="AA109" s="25" t="str">
        <f t="shared" si="20"/>
        <v>0</v>
      </c>
      <c r="AB109" s="25" t="str">
        <f t="shared" si="21"/>
        <v/>
      </c>
      <c r="AC109" s="25" t="str">
        <f t="shared" si="22"/>
        <v/>
      </c>
      <c r="AD109" s="25" t="str">
        <f t="shared" si="23"/>
        <v>F1</v>
      </c>
    </row>
    <row r="110" spans="1:30" s="25" customFormat="1" ht="30" customHeight="1" x14ac:dyDescent="0.4">
      <c r="A110" s="60">
        <f t="shared" si="14"/>
        <v>72</v>
      </c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65"/>
      <c r="M110" s="66"/>
      <c r="N110" s="66"/>
      <c r="O110" s="67"/>
      <c r="P110" s="52" t="str">
        <f>IFERROR(VLOOKUP(T110,リスト!$G$3:$H$1020,2,FALSE),"-")</f>
        <v>-</v>
      </c>
      <c r="Q110" s="52" t="str">
        <f>IFERROR(VLOOKUP(T110,リスト!$I$3:$J$871,2,FALSE),"-")</f>
        <v>-</v>
      </c>
      <c r="R110" s="52" t="str">
        <f>IFERROR(VLOOKUP(T110,リスト!$K$3:$L$668,2,FALSE),"-")</f>
        <v>-</v>
      </c>
      <c r="S110" s="25">
        <f t="shared" si="15"/>
        <v>0</v>
      </c>
      <c r="T110" s="25" t="str">
        <f t="shared" si="25"/>
        <v/>
      </c>
      <c r="U110" s="25">
        <f t="shared" si="16"/>
        <v>0</v>
      </c>
      <c r="V110" s="25">
        <f t="shared" si="17"/>
        <v>0</v>
      </c>
      <c r="W110" s="25">
        <f t="shared" si="18"/>
        <v>0</v>
      </c>
      <c r="X110" s="61">
        <f t="shared" si="24"/>
        <v>0</v>
      </c>
      <c r="Y110" s="25">
        <v>72</v>
      </c>
      <c r="Z110" s="25">
        <f t="shared" si="19"/>
        <v>0</v>
      </c>
      <c r="AA110" s="25" t="str">
        <f t="shared" si="20"/>
        <v>0</v>
      </c>
      <c r="AB110" s="25" t="str">
        <f t="shared" si="21"/>
        <v/>
      </c>
      <c r="AC110" s="25" t="str">
        <f t="shared" si="22"/>
        <v/>
      </c>
      <c r="AD110" s="25" t="str">
        <f t="shared" si="23"/>
        <v>F1</v>
      </c>
    </row>
    <row r="111" spans="1:30" s="25" customFormat="1" ht="30" customHeight="1" x14ac:dyDescent="0.4">
      <c r="A111" s="60">
        <f t="shared" si="14"/>
        <v>73</v>
      </c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65"/>
      <c r="M111" s="66"/>
      <c r="N111" s="66"/>
      <c r="O111" s="67"/>
      <c r="P111" s="52" t="str">
        <f>IFERROR(VLOOKUP(T111,リスト!$G$3:$H$1020,2,FALSE),"-")</f>
        <v>-</v>
      </c>
      <c r="Q111" s="52" t="str">
        <f>IFERROR(VLOOKUP(T111,リスト!$I$3:$J$871,2,FALSE),"-")</f>
        <v>-</v>
      </c>
      <c r="R111" s="52" t="str">
        <f>IFERROR(VLOOKUP(T111,リスト!$K$3:$L$668,2,FALSE),"-")</f>
        <v>-</v>
      </c>
      <c r="S111" s="25">
        <f t="shared" si="15"/>
        <v>0</v>
      </c>
      <c r="T111" s="25" t="str">
        <f t="shared" si="25"/>
        <v/>
      </c>
      <c r="U111" s="25">
        <f t="shared" si="16"/>
        <v>0</v>
      </c>
      <c r="V111" s="25">
        <f t="shared" si="17"/>
        <v>0</v>
      </c>
      <c r="W111" s="25">
        <f t="shared" si="18"/>
        <v>0</v>
      </c>
      <c r="X111" s="61">
        <f t="shared" si="24"/>
        <v>0</v>
      </c>
      <c r="Y111" s="25">
        <v>73</v>
      </c>
      <c r="Z111" s="25">
        <f t="shared" si="19"/>
        <v>0</v>
      </c>
      <c r="AA111" s="25" t="str">
        <f t="shared" si="20"/>
        <v>0</v>
      </c>
      <c r="AB111" s="25" t="str">
        <f t="shared" si="21"/>
        <v/>
      </c>
      <c r="AC111" s="25" t="str">
        <f t="shared" si="22"/>
        <v/>
      </c>
      <c r="AD111" s="25" t="str">
        <f t="shared" si="23"/>
        <v>F1</v>
      </c>
    </row>
    <row r="112" spans="1:30" s="25" customFormat="1" ht="30" customHeight="1" x14ac:dyDescent="0.4">
      <c r="A112" s="60">
        <f t="shared" si="14"/>
        <v>74</v>
      </c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65"/>
      <c r="M112" s="66"/>
      <c r="N112" s="66"/>
      <c r="O112" s="67"/>
      <c r="P112" s="52" t="str">
        <f>IFERROR(VLOOKUP(T112,リスト!$G$3:$H$1020,2,FALSE),"-")</f>
        <v>-</v>
      </c>
      <c r="Q112" s="52" t="str">
        <f>IFERROR(VLOOKUP(T112,リスト!$I$3:$J$871,2,FALSE),"-")</f>
        <v>-</v>
      </c>
      <c r="R112" s="52" t="str">
        <f>IFERROR(VLOOKUP(T112,リスト!$K$3:$L$668,2,FALSE),"-")</f>
        <v>-</v>
      </c>
      <c r="S112" s="25">
        <f t="shared" si="15"/>
        <v>0</v>
      </c>
      <c r="T112" s="25" t="str">
        <f t="shared" si="25"/>
        <v/>
      </c>
      <c r="U112" s="25">
        <f t="shared" si="16"/>
        <v>0</v>
      </c>
      <c r="V112" s="25">
        <f t="shared" si="17"/>
        <v>0</v>
      </c>
      <c r="W112" s="25">
        <f t="shared" si="18"/>
        <v>0</v>
      </c>
      <c r="X112" s="61">
        <f t="shared" si="24"/>
        <v>0</v>
      </c>
      <c r="Y112" s="25">
        <v>74</v>
      </c>
      <c r="Z112" s="25">
        <f t="shared" si="19"/>
        <v>0</v>
      </c>
      <c r="AA112" s="25" t="str">
        <f t="shared" si="20"/>
        <v>0</v>
      </c>
      <c r="AB112" s="25" t="str">
        <f t="shared" si="21"/>
        <v/>
      </c>
      <c r="AC112" s="25" t="str">
        <f t="shared" si="22"/>
        <v/>
      </c>
      <c r="AD112" s="25" t="str">
        <f t="shared" si="23"/>
        <v>F1</v>
      </c>
    </row>
    <row r="113" spans="1:30" s="25" customFormat="1" ht="30" customHeight="1" x14ac:dyDescent="0.4">
      <c r="A113" s="60">
        <f t="shared" si="14"/>
        <v>75</v>
      </c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65"/>
      <c r="M113" s="66"/>
      <c r="N113" s="66"/>
      <c r="O113" s="67"/>
      <c r="P113" s="52" t="str">
        <f>IFERROR(VLOOKUP(T113,リスト!$G$3:$H$1020,2,FALSE),"-")</f>
        <v>-</v>
      </c>
      <c r="Q113" s="52" t="str">
        <f>IFERROR(VLOOKUP(T113,リスト!$I$3:$J$871,2,FALSE),"-")</f>
        <v>-</v>
      </c>
      <c r="R113" s="52" t="str">
        <f>IFERROR(VLOOKUP(T113,リスト!$K$3:$L$668,2,FALSE),"-")</f>
        <v>-</v>
      </c>
      <c r="S113" s="25">
        <f t="shared" si="15"/>
        <v>0</v>
      </c>
      <c r="T113" s="25" t="str">
        <f t="shared" si="25"/>
        <v/>
      </c>
      <c r="U113" s="25">
        <f t="shared" si="16"/>
        <v>0</v>
      </c>
      <c r="V113" s="25">
        <f t="shared" si="17"/>
        <v>0</v>
      </c>
      <c r="W113" s="25">
        <f t="shared" si="18"/>
        <v>0</v>
      </c>
      <c r="X113" s="61">
        <f t="shared" si="24"/>
        <v>0</v>
      </c>
      <c r="Y113" s="25">
        <v>75</v>
      </c>
      <c r="Z113" s="25">
        <f t="shared" si="19"/>
        <v>0</v>
      </c>
      <c r="AA113" s="25" t="str">
        <f t="shared" si="20"/>
        <v>0</v>
      </c>
      <c r="AB113" s="25" t="str">
        <f t="shared" si="21"/>
        <v/>
      </c>
      <c r="AC113" s="25" t="str">
        <f t="shared" si="22"/>
        <v/>
      </c>
      <c r="AD113" s="25" t="str">
        <f t="shared" si="23"/>
        <v>F1</v>
      </c>
    </row>
    <row r="114" spans="1:30" s="25" customFormat="1" ht="30" customHeight="1" x14ac:dyDescent="0.4">
      <c r="A114" s="60">
        <f t="shared" si="14"/>
        <v>76</v>
      </c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65"/>
      <c r="M114" s="66"/>
      <c r="N114" s="66"/>
      <c r="O114" s="67"/>
      <c r="P114" s="52" t="str">
        <f>IFERROR(VLOOKUP(T114,リスト!$G$3:$H$1020,2,FALSE),"-")</f>
        <v>-</v>
      </c>
      <c r="Q114" s="52" t="str">
        <f>IFERROR(VLOOKUP(T114,リスト!$I$3:$J$871,2,FALSE),"-")</f>
        <v>-</v>
      </c>
      <c r="R114" s="52" t="str">
        <f>IFERROR(VLOOKUP(T114,リスト!$K$3:$L$668,2,FALSE),"-")</f>
        <v>-</v>
      </c>
      <c r="S114" s="25">
        <f t="shared" si="15"/>
        <v>0</v>
      </c>
      <c r="T114" s="25" t="str">
        <f t="shared" si="25"/>
        <v/>
      </c>
      <c r="U114" s="25">
        <f t="shared" si="16"/>
        <v>0</v>
      </c>
      <c r="V114" s="25">
        <f t="shared" si="17"/>
        <v>0</v>
      </c>
      <c r="W114" s="25">
        <f t="shared" si="18"/>
        <v>0</v>
      </c>
      <c r="X114" s="61">
        <f t="shared" si="24"/>
        <v>0</v>
      </c>
      <c r="Y114" s="25">
        <v>76</v>
      </c>
      <c r="Z114" s="25">
        <f t="shared" si="19"/>
        <v>0</v>
      </c>
      <c r="AA114" s="25" t="str">
        <f t="shared" si="20"/>
        <v>0</v>
      </c>
      <c r="AB114" s="25" t="str">
        <f t="shared" si="21"/>
        <v/>
      </c>
      <c r="AC114" s="25" t="str">
        <f t="shared" si="22"/>
        <v/>
      </c>
      <c r="AD114" s="25" t="str">
        <f t="shared" si="23"/>
        <v>F1</v>
      </c>
    </row>
    <row r="115" spans="1:30" s="25" customFormat="1" ht="30" customHeight="1" x14ac:dyDescent="0.4">
      <c r="A115" s="60">
        <f t="shared" si="14"/>
        <v>77</v>
      </c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65"/>
      <c r="M115" s="66"/>
      <c r="N115" s="66"/>
      <c r="O115" s="67"/>
      <c r="P115" s="52" t="str">
        <f>IFERROR(VLOOKUP(T115,リスト!$G$3:$H$1020,2,FALSE),"-")</f>
        <v>-</v>
      </c>
      <c r="Q115" s="52" t="str">
        <f>IFERROR(VLOOKUP(T115,リスト!$I$3:$J$871,2,FALSE),"-")</f>
        <v>-</v>
      </c>
      <c r="R115" s="52" t="str">
        <f>IFERROR(VLOOKUP(T115,リスト!$K$3:$L$668,2,FALSE),"-")</f>
        <v>-</v>
      </c>
      <c r="S115" s="25">
        <f t="shared" si="15"/>
        <v>0</v>
      </c>
      <c r="T115" s="25" t="str">
        <f t="shared" si="25"/>
        <v/>
      </c>
      <c r="U115" s="25">
        <f t="shared" si="16"/>
        <v>0</v>
      </c>
      <c r="V115" s="25">
        <f t="shared" si="17"/>
        <v>0</v>
      </c>
      <c r="W115" s="25">
        <f t="shared" si="18"/>
        <v>0</v>
      </c>
      <c r="X115" s="61">
        <f t="shared" si="24"/>
        <v>0</v>
      </c>
      <c r="Y115" s="25">
        <v>77</v>
      </c>
      <c r="Z115" s="25">
        <f t="shared" si="19"/>
        <v>0</v>
      </c>
      <c r="AA115" s="25" t="str">
        <f t="shared" si="20"/>
        <v>0</v>
      </c>
      <c r="AB115" s="25" t="str">
        <f t="shared" si="21"/>
        <v/>
      </c>
      <c r="AC115" s="25" t="str">
        <f t="shared" si="22"/>
        <v/>
      </c>
      <c r="AD115" s="25" t="str">
        <f t="shared" si="23"/>
        <v>F1</v>
      </c>
    </row>
    <row r="116" spans="1:30" s="25" customFormat="1" ht="30" customHeight="1" x14ac:dyDescent="0.4">
      <c r="A116" s="60">
        <f t="shared" si="14"/>
        <v>78</v>
      </c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65"/>
      <c r="M116" s="66"/>
      <c r="N116" s="66"/>
      <c r="O116" s="67"/>
      <c r="P116" s="52" t="str">
        <f>IFERROR(VLOOKUP(T116,リスト!$G$3:$H$1020,2,FALSE),"-")</f>
        <v>-</v>
      </c>
      <c r="Q116" s="52" t="str">
        <f>IFERROR(VLOOKUP(T116,リスト!$I$3:$J$871,2,FALSE),"-")</f>
        <v>-</v>
      </c>
      <c r="R116" s="52" t="str">
        <f>IFERROR(VLOOKUP(T116,リスト!$K$3:$L$668,2,FALSE),"-")</f>
        <v>-</v>
      </c>
      <c r="S116" s="25">
        <f t="shared" si="15"/>
        <v>0</v>
      </c>
      <c r="T116" s="25" t="str">
        <f t="shared" si="25"/>
        <v/>
      </c>
      <c r="U116" s="25">
        <f t="shared" si="16"/>
        <v>0</v>
      </c>
      <c r="V116" s="25">
        <f t="shared" si="17"/>
        <v>0</v>
      </c>
      <c r="W116" s="25">
        <f t="shared" si="18"/>
        <v>0</v>
      </c>
      <c r="X116" s="61">
        <f t="shared" si="24"/>
        <v>0</v>
      </c>
      <c r="Y116" s="25">
        <v>78</v>
      </c>
      <c r="Z116" s="25">
        <f t="shared" si="19"/>
        <v>0</v>
      </c>
      <c r="AA116" s="25" t="str">
        <f t="shared" si="20"/>
        <v>0</v>
      </c>
      <c r="AB116" s="25" t="str">
        <f t="shared" si="21"/>
        <v/>
      </c>
      <c r="AC116" s="25" t="str">
        <f t="shared" si="22"/>
        <v/>
      </c>
      <c r="AD116" s="25" t="str">
        <f t="shared" si="23"/>
        <v>F1</v>
      </c>
    </row>
    <row r="117" spans="1:30" s="25" customFormat="1" ht="30" customHeight="1" x14ac:dyDescent="0.4">
      <c r="A117" s="60">
        <f t="shared" si="14"/>
        <v>79</v>
      </c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65"/>
      <c r="M117" s="66"/>
      <c r="N117" s="66"/>
      <c r="O117" s="67"/>
      <c r="P117" s="52" t="str">
        <f>IFERROR(VLOOKUP(T117,リスト!$G$3:$H$1020,2,FALSE),"-")</f>
        <v>-</v>
      </c>
      <c r="Q117" s="52" t="str">
        <f>IFERROR(VLOOKUP(T117,リスト!$I$3:$J$871,2,FALSE),"-")</f>
        <v>-</v>
      </c>
      <c r="R117" s="52" t="str">
        <f>IFERROR(VLOOKUP(T117,リスト!$K$3:$L$668,2,FALSE),"-")</f>
        <v>-</v>
      </c>
      <c r="S117" s="25">
        <f t="shared" si="15"/>
        <v>0</v>
      </c>
      <c r="T117" s="25" t="str">
        <f t="shared" si="25"/>
        <v/>
      </c>
      <c r="U117" s="25">
        <f t="shared" si="16"/>
        <v>0</v>
      </c>
      <c r="V117" s="25">
        <f t="shared" si="17"/>
        <v>0</v>
      </c>
      <c r="W117" s="25">
        <f t="shared" si="18"/>
        <v>0</v>
      </c>
      <c r="X117" s="61">
        <f t="shared" si="24"/>
        <v>0</v>
      </c>
      <c r="Y117" s="25">
        <v>79</v>
      </c>
      <c r="Z117" s="25">
        <f t="shared" si="19"/>
        <v>0</v>
      </c>
      <c r="AA117" s="25" t="str">
        <f t="shared" si="20"/>
        <v>0</v>
      </c>
      <c r="AB117" s="25" t="str">
        <f t="shared" si="21"/>
        <v/>
      </c>
      <c r="AC117" s="25" t="str">
        <f t="shared" si="22"/>
        <v/>
      </c>
      <c r="AD117" s="25" t="str">
        <f t="shared" si="23"/>
        <v>F1</v>
      </c>
    </row>
    <row r="118" spans="1:30" s="25" customFormat="1" ht="30" customHeight="1" x14ac:dyDescent="0.4">
      <c r="A118" s="60">
        <f t="shared" si="14"/>
        <v>80</v>
      </c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65"/>
      <c r="M118" s="66"/>
      <c r="N118" s="66"/>
      <c r="O118" s="67"/>
      <c r="P118" s="52" t="str">
        <f>IFERROR(VLOOKUP(T118,リスト!$G$3:$H$1020,2,FALSE),"-")</f>
        <v>-</v>
      </c>
      <c r="Q118" s="52" t="str">
        <f>IFERROR(VLOOKUP(T118,リスト!$I$3:$J$871,2,FALSE),"-")</f>
        <v>-</v>
      </c>
      <c r="R118" s="52" t="str">
        <f>IFERROR(VLOOKUP(T118,リスト!$K$3:$L$668,2,FALSE),"-")</f>
        <v>-</v>
      </c>
      <c r="S118" s="25">
        <f t="shared" si="15"/>
        <v>0</v>
      </c>
      <c r="T118" s="25" t="str">
        <f t="shared" si="25"/>
        <v/>
      </c>
      <c r="U118" s="25">
        <f t="shared" si="16"/>
        <v>0</v>
      </c>
      <c r="V118" s="25">
        <f t="shared" si="17"/>
        <v>0</v>
      </c>
      <c r="W118" s="25">
        <f t="shared" si="18"/>
        <v>0</v>
      </c>
      <c r="X118" s="61">
        <f t="shared" si="24"/>
        <v>0</v>
      </c>
      <c r="Y118" s="25">
        <v>80</v>
      </c>
      <c r="Z118" s="25">
        <f t="shared" si="19"/>
        <v>0</v>
      </c>
      <c r="AA118" s="25" t="str">
        <f t="shared" si="20"/>
        <v>0</v>
      </c>
      <c r="AB118" s="25" t="str">
        <f t="shared" si="21"/>
        <v/>
      </c>
      <c r="AC118" s="25" t="str">
        <f t="shared" si="22"/>
        <v/>
      </c>
      <c r="AD118" s="25" t="str">
        <f t="shared" si="23"/>
        <v>F1</v>
      </c>
    </row>
    <row r="119" spans="1:30" s="25" customFormat="1" ht="30" customHeight="1" x14ac:dyDescent="0.4">
      <c r="A119" s="60">
        <f t="shared" si="14"/>
        <v>81</v>
      </c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65"/>
      <c r="M119" s="66"/>
      <c r="N119" s="66"/>
      <c r="O119" s="67"/>
      <c r="P119" s="52" t="str">
        <f>IFERROR(VLOOKUP(T119,リスト!$G$3:$H$1020,2,FALSE),"-")</f>
        <v>-</v>
      </c>
      <c r="Q119" s="52" t="str">
        <f>IFERROR(VLOOKUP(T119,リスト!$I$3:$J$871,2,FALSE),"-")</f>
        <v>-</v>
      </c>
      <c r="R119" s="52" t="str">
        <f>IFERROR(VLOOKUP(T119,リスト!$K$3:$L$668,2,FALSE),"-")</f>
        <v>-</v>
      </c>
      <c r="S119" s="25">
        <f t="shared" si="15"/>
        <v>0</v>
      </c>
      <c r="T119" s="25" t="str">
        <f t="shared" si="25"/>
        <v/>
      </c>
      <c r="U119" s="25">
        <f t="shared" si="16"/>
        <v>0</v>
      </c>
      <c r="V119" s="25">
        <f t="shared" si="17"/>
        <v>0</v>
      </c>
      <c r="W119" s="25">
        <f t="shared" si="18"/>
        <v>0</v>
      </c>
      <c r="X119" s="61">
        <f t="shared" si="24"/>
        <v>0</v>
      </c>
      <c r="Y119" s="25">
        <v>81</v>
      </c>
      <c r="Z119" s="25">
        <f t="shared" si="19"/>
        <v>0</v>
      </c>
      <c r="AA119" s="25" t="str">
        <f t="shared" si="20"/>
        <v>0</v>
      </c>
      <c r="AB119" s="25" t="str">
        <f t="shared" si="21"/>
        <v/>
      </c>
      <c r="AC119" s="25" t="str">
        <f t="shared" si="22"/>
        <v/>
      </c>
      <c r="AD119" s="25" t="str">
        <f t="shared" si="23"/>
        <v>F1</v>
      </c>
    </row>
    <row r="120" spans="1:30" s="25" customFormat="1" ht="30" customHeight="1" x14ac:dyDescent="0.4">
      <c r="A120" s="60">
        <f t="shared" si="14"/>
        <v>82</v>
      </c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65"/>
      <c r="M120" s="66"/>
      <c r="N120" s="66"/>
      <c r="O120" s="67"/>
      <c r="P120" s="52" t="str">
        <f>IFERROR(VLOOKUP(T120,リスト!$G$3:$H$1020,2,FALSE),"-")</f>
        <v>-</v>
      </c>
      <c r="Q120" s="52" t="str">
        <f>IFERROR(VLOOKUP(T120,リスト!$I$3:$J$871,2,FALSE),"-")</f>
        <v>-</v>
      </c>
      <c r="R120" s="52" t="str">
        <f>IFERROR(VLOOKUP(T120,リスト!$K$3:$L$668,2,FALSE),"-")</f>
        <v>-</v>
      </c>
      <c r="S120" s="25">
        <f t="shared" si="15"/>
        <v>0</v>
      </c>
      <c r="T120" s="25" t="str">
        <f t="shared" si="25"/>
        <v/>
      </c>
      <c r="U120" s="25">
        <f t="shared" si="16"/>
        <v>0</v>
      </c>
      <c r="V120" s="25">
        <f t="shared" si="17"/>
        <v>0</v>
      </c>
      <c r="W120" s="25">
        <f t="shared" si="18"/>
        <v>0</v>
      </c>
      <c r="X120" s="61">
        <f t="shared" si="24"/>
        <v>0</v>
      </c>
      <c r="Y120" s="25">
        <v>82</v>
      </c>
      <c r="Z120" s="25">
        <f t="shared" si="19"/>
        <v>0</v>
      </c>
      <c r="AA120" s="25" t="str">
        <f t="shared" si="20"/>
        <v>0</v>
      </c>
      <c r="AB120" s="25" t="str">
        <f t="shared" si="21"/>
        <v/>
      </c>
      <c r="AC120" s="25" t="str">
        <f t="shared" si="22"/>
        <v/>
      </c>
      <c r="AD120" s="25" t="str">
        <f t="shared" si="23"/>
        <v>F1</v>
      </c>
    </row>
    <row r="121" spans="1:30" s="25" customFormat="1" ht="30" customHeight="1" x14ac:dyDescent="0.4">
      <c r="A121" s="60">
        <f t="shared" si="14"/>
        <v>83</v>
      </c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65"/>
      <c r="M121" s="66"/>
      <c r="N121" s="66"/>
      <c r="O121" s="67"/>
      <c r="P121" s="52" t="str">
        <f>IFERROR(VLOOKUP(T121,リスト!$G$3:$H$1020,2,FALSE),"-")</f>
        <v>-</v>
      </c>
      <c r="Q121" s="52" t="str">
        <f>IFERROR(VLOOKUP(T121,リスト!$I$3:$J$871,2,FALSE),"-")</f>
        <v>-</v>
      </c>
      <c r="R121" s="52" t="str">
        <f>IFERROR(VLOOKUP(T121,リスト!$K$3:$L$668,2,FALSE),"-")</f>
        <v>-</v>
      </c>
      <c r="S121" s="25">
        <f t="shared" si="15"/>
        <v>0</v>
      </c>
      <c r="T121" s="25" t="str">
        <f t="shared" si="25"/>
        <v/>
      </c>
      <c r="U121" s="25">
        <f t="shared" si="16"/>
        <v>0</v>
      </c>
      <c r="V121" s="25">
        <f t="shared" si="17"/>
        <v>0</v>
      </c>
      <c r="W121" s="25">
        <f t="shared" si="18"/>
        <v>0</v>
      </c>
      <c r="X121" s="61">
        <f t="shared" si="24"/>
        <v>0</v>
      </c>
      <c r="Y121" s="25">
        <v>83</v>
      </c>
      <c r="Z121" s="25">
        <f t="shared" si="19"/>
        <v>0</v>
      </c>
      <c r="AA121" s="25" t="str">
        <f t="shared" si="20"/>
        <v>0</v>
      </c>
      <c r="AB121" s="25" t="str">
        <f t="shared" si="21"/>
        <v/>
      </c>
      <c r="AC121" s="25" t="str">
        <f t="shared" si="22"/>
        <v/>
      </c>
      <c r="AD121" s="25" t="str">
        <f t="shared" si="23"/>
        <v>F1</v>
      </c>
    </row>
    <row r="122" spans="1:30" s="25" customFormat="1" ht="30" customHeight="1" x14ac:dyDescent="0.4">
      <c r="A122" s="60">
        <f t="shared" si="14"/>
        <v>84</v>
      </c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65"/>
      <c r="M122" s="66"/>
      <c r="N122" s="66"/>
      <c r="O122" s="67"/>
      <c r="P122" s="52" t="str">
        <f>IFERROR(VLOOKUP(T122,リスト!$G$3:$H$1020,2,FALSE),"-")</f>
        <v>-</v>
      </c>
      <c r="Q122" s="52" t="str">
        <f>IFERROR(VLOOKUP(T122,リスト!$I$3:$J$871,2,FALSE),"-")</f>
        <v>-</v>
      </c>
      <c r="R122" s="52" t="str">
        <f>IFERROR(VLOOKUP(T122,リスト!$K$3:$L$668,2,FALSE),"-")</f>
        <v>-</v>
      </c>
      <c r="S122" s="25">
        <f t="shared" si="15"/>
        <v>0</v>
      </c>
      <c r="T122" s="25" t="str">
        <f t="shared" si="25"/>
        <v/>
      </c>
      <c r="U122" s="25">
        <f t="shared" si="16"/>
        <v>0</v>
      </c>
      <c r="V122" s="25">
        <f t="shared" si="17"/>
        <v>0</v>
      </c>
      <c r="W122" s="25">
        <f t="shared" si="18"/>
        <v>0</v>
      </c>
      <c r="X122" s="61">
        <f t="shared" si="24"/>
        <v>0</v>
      </c>
      <c r="Y122" s="25">
        <v>84</v>
      </c>
      <c r="Z122" s="25">
        <f t="shared" si="19"/>
        <v>0</v>
      </c>
      <c r="AA122" s="25" t="str">
        <f t="shared" si="20"/>
        <v>0</v>
      </c>
      <c r="AB122" s="25" t="str">
        <f t="shared" si="21"/>
        <v/>
      </c>
      <c r="AC122" s="25" t="str">
        <f t="shared" si="22"/>
        <v/>
      </c>
      <c r="AD122" s="25" t="str">
        <f t="shared" si="23"/>
        <v>F1</v>
      </c>
    </row>
    <row r="123" spans="1:30" s="25" customFormat="1" ht="30" customHeight="1" x14ac:dyDescent="0.4">
      <c r="A123" s="60">
        <f t="shared" si="14"/>
        <v>85</v>
      </c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65"/>
      <c r="M123" s="66"/>
      <c r="N123" s="66"/>
      <c r="O123" s="67"/>
      <c r="P123" s="52" t="str">
        <f>IFERROR(VLOOKUP(T123,リスト!$G$3:$H$1020,2,FALSE),"-")</f>
        <v>-</v>
      </c>
      <c r="Q123" s="52" t="str">
        <f>IFERROR(VLOOKUP(T123,リスト!$I$3:$J$871,2,FALSE),"-")</f>
        <v>-</v>
      </c>
      <c r="R123" s="52" t="str">
        <f>IFERROR(VLOOKUP(T123,リスト!$K$3:$L$668,2,FALSE),"-")</f>
        <v>-</v>
      </c>
      <c r="S123" s="25">
        <f t="shared" si="15"/>
        <v>0</v>
      </c>
      <c r="T123" s="25" t="str">
        <f t="shared" si="25"/>
        <v/>
      </c>
      <c r="U123" s="25">
        <f t="shared" si="16"/>
        <v>0</v>
      </c>
      <c r="V123" s="25">
        <f t="shared" si="17"/>
        <v>0</v>
      </c>
      <c r="W123" s="25">
        <f t="shared" si="18"/>
        <v>0</v>
      </c>
      <c r="X123" s="61">
        <f t="shared" si="24"/>
        <v>0</v>
      </c>
      <c r="Y123" s="25">
        <v>85</v>
      </c>
      <c r="Z123" s="25">
        <f t="shared" si="19"/>
        <v>0</v>
      </c>
      <c r="AA123" s="25" t="str">
        <f t="shared" si="20"/>
        <v>0</v>
      </c>
      <c r="AB123" s="25" t="str">
        <f t="shared" si="21"/>
        <v/>
      </c>
      <c r="AC123" s="25" t="str">
        <f t="shared" si="22"/>
        <v/>
      </c>
      <c r="AD123" s="25" t="str">
        <f t="shared" si="23"/>
        <v>F1</v>
      </c>
    </row>
    <row r="124" spans="1:30" s="25" customFormat="1" ht="30" customHeight="1" x14ac:dyDescent="0.4">
      <c r="A124" s="60">
        <f t="shared" si="14"/>
        <v>86</v>
      </c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65"/>
      <c r="M124" s="66"/>
      <c r="N124" s="66"/>
      <c r="O124" s="67"/>
      <c r="P124" s="52" t="str">
        <f>IFERROR(VLOOKUP(T124,リスト!$G$3:$H$1020,2,FALSE),"-")</f>
        <v>-</v>
      </c>
      <c r="Q124" s="52" t="str">
        <f>IFERROR(VLOOKUP(T124,リスト!$I$3:$J$871,2,FALSE),"-")</f>
        <v>-</v>
      </c>
      <c r="R124" s="52" t="str">
        <f>IFERROR(VLOOKUP(T124,リスト!$K$3:$L$668,2,FALSE),"-")</f>
        <v>-</v>
      </c>
      <c r="S124" s="25">
        <f t="shared" si="15"/>
        <v>0</v>
      </c>
      <c r="T124" s="25" t="str">
        <f t="shared" si="25"/>
        <v/>
      </c>
      <c r="U124" s="25">
        <f t="shared" si="16"/>
        <v>0</v>
      </c>
      <c r="V124" s="25">
        <f t="shared" si="17"/>
        <v>0</v>
      </c>
      <c r="W124" s="25">
        <f t="shared" si="18"/>
        <v>0</v>
      </c>
      <c r="X124" s="61">
        <f t="shared" si="24"/>
        <v>0</v>
      </c>
      <c r="Y124" s="25">
        <v>86</v>
      </c>
      <c r="Z124" s="25">
        <f t="shared" si="19"/>
        <v>0</v>
      </c>
      <c r="AA124" s="25" t="str">
        <f t="shared" si="20"/>
        <v>0</v>
      </c>
      <c r="AB124" s="25" t="str">
        <f t="shared" si="21"/>
        <v/>
      </c>
      <c r="AC124" s="25" t="str">
        <f t="shared" si="22"/>
        <v/>
      </c>
      <c r="AD124" s="25" t="str">
        <f t="shared" si="23"/>
        <v>F1</v>
      </c>
    </row>
    <row r="125" spans="1:30" s="25" customFormat="1" ht="30" customHeight="1" x14ac:dyDescent="0.4">
      <c r="A125" s="60">
        <f t="shared" si="14"/>
        <v>87</v>
      </c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65"/>
      <c r="M125" s="66"/>
      <c r="N125" s="66"/>
      <c r="O125" s="67"/>
      <c r="P125" s="52" t="str">
        <f>IFERROR(VLOOKUP(T125,リスト!$G$3:$H$1020,2,FALSE),"-")</f>
        <v>-</v>
      </c>
      <c r="Q125" s="52" t="str">
        <f>IFERROR(VLOOKUP(T125,リスト!$I$3:$J$871,2,FALSE),"-")</f>
        <v>-</v>
      </c>
      <c r="R125" s="52" t="str">
        <f>IFERROR(VLOOKUP(T125,リスト!$K$3:$L$668,2,FALSE),"-")</f>
        <v>-</v>
      </c>
      <c r="S125" s="25">
        <f t="shared" si="15"/>
        <v>0</v>
      </c>
      <c r="T125" s="25" t="str">
        <f t="shared" si="25"/>
        <v/>
      </c>
      <c r="U125" s="25">
        <f t="shared" si="16"/>
        <v>0</v>
      </c>
      <c r="V125" s="25">
        <f t="shared" si="17"/>
        <v>0</v>
      </c>
      <c r="W125" s="25">
        <f t="shared" si="18"/>
        <v>0</v>
      </c>
      <c r="X125" s="61">
        <f t="shared" si="24"/>
        <v>0</v>
      </c>
      <c r="Y125" s="25">
        <v>87</v>
      </c>
      <c r="Z125" s="25">
        <f t="shared" si="19"/>
        <v>0</v>
      </c>
      <c r="AA125" s="25" t="str">
        <f t="shared" si="20"/>
        <v>0</v>
      </c>
      <c r="AB125" s="25" t="str">
        <f t="shared" si="21"/>
        <v/>
      </c>
      <c r="AC125" s="25" t="str">
        <f t="shared" si="22"/>
        <v/>
      </c>
      <c r="AD125" s="25" t="str">
        <f t="shared" si="23"/>
        <v>F1</v>
      </c>
    </row>
    <row r="126" spans="1:30" s="25" customFormat="1" ht="30" customHeight="1" x14ac:dyDescent="0.4">
      <c r="A126" s="60">
        <f t="shared" si="14"/>
        <v>88</v>
      </c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65"/>
      <c r="M126" s="66"/>
      <c r="N126" s="66"/>
      <c r="O126" s="67"/>
      <c r="P126" s="52" t="str">
        <f>IFERROR(VLOOKUP(T126,リスト!$G$3:$H$1020,2,FALSE),"-")</f>
        <v>-</v>
      </c>
      <c r="Q126" s="52" t="str">
        <f>IFERROR(VLOOKUP(T126,リスト!$I$3:$J$871,2,FALSE),"-")</f>
        <v>-</v>
      </c>
      <c r="R126" s="52" t="str">
        <f>IFERROR(VLOOKUP(T126,リスト!$K$3:$L$668,2,FALSE),"-")</f>
        <v>-</v>
      </c>
      <c r="S126" s="25">
        <f t="shared" si="15"/>
        <v>0</v>
      </c>
      <c r="T126" s="25" t="str">
        <f t="shared" si="25"/>
        <v/>
      </c>
      <c r="U126" s="25">
        <f t="shared" si="16"/>
        <v>0</v>
      </c>
      <c r="V126" s="25">
        <f t="shared" si="17"/>
        <v>0</v>
      </c>
      <c r="W126" s="25">
        <f t="shared" si="18"/>
        <v>0</v>
      </c>
      <c r="X126" s="61">
        <f t="shared" si="24"/>
        <v>0</v>
      </c>
      <c r="Y126" s="25">
        <v>88</v>
      </c>
      <c r="Z126" s="25">
        <f t="shared" si="19"/>
        <v>0</v>
      </c>
      <c r="AA126" s="25" t="str">
        <f t="shared" si="20"/>
        <v>0</v>
      </c>
      <c r="AB126" s="25" t="str">
        <f t="shared" si="21"/>
        <v/>
      </c>
      <c r="AC126" s="25" t="str">
        <f t="shared" si="22"/>
        <v/>
      </c>
      <c r="AD126" s="25" t="str">
        <f t="shared" si="23"/>
        <v>F1</v>
      </c>
    </row>
    <row r="127" spans="1:30" s="25" customFormat="1" ht="30" customHeight="1" x14ac:dyDescent="0.4">
      <c r="A127" s="60">
        <f t="shared" si="14"/>
        <v>89</v>
      </c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65"/>
      <c r="M127" s="66"/>
      <c r="N127" s="66"/>
      <c r="O127" s="67"/>
      <c r="P127" s="52" t="str">
        <f>IFERROR(VLOOKUP(T127,リスト!$G$3:$H$1020,2,FALSE),"-")</f>
        <v>-</v>
      </c>
      <c r="Q127" s="52" t="str">
        <f>IFERROR(VLOOKUP(T127,リスト!$I$3:$J$871,2,FALSE),"-")</f>
        <v>-</v>
      </c>
      <c r="R127" s="52" t="str">
        <f>IFERROR(VLOOKUP(T127,リスト!$K$3:$L$668,2,FALSE),"-")</f>
        <v>-</v>
      </c>
      <c r="S127" s="25">
        <f t="shared" si="15"/>
        <v>0</v>
      </c>
      <c r="T127" s="25" t="str">
        <f t="shared" si="25"/>
        <v/>
      </c>
      <c r="U127" s="25">
        <f t="shared" si="16"/>
        <v>0</v>
      </c>
      <c r="V127" s="25">
        <f t="shared" si="17"/>
        <v>0</v>
      </c>
      <c r="W127" s="25">
        <f t="shared" si="18"/>
        <v>0</v>
      </c>
      <c r="X127" s="61">
        <f t="shared" si="24"/>
        <v>0</v>
      </c>
      <c r="Y127" s="25">
        <v>89</v>
      </c>
      <c r="Z127" s="25">
        <f t="shared" si="19"/>
        <v>0</v>
      </c>
      <c r="AA127" s="25" t="str">
        <f t="shared" si="20"/>
        <v>0</v>
      </c>
      <c r="AB127" s="25" t="str">
        <f t="shared" si="21"/>
        <v/>
      </c>
      <c r="AC127" s="25" t="str">
        <f t="shared" si="22"/>
        <v/>
      </c>
      <c r="AD127" s="25" t="str">
        <f t="shared" si="23"/>
        <v>F1</v>
      </c>
    </row>
    <row r="128" spans="1:30" s="25" customFormat="1" ht="30" customHeight="1" x14ac:dyDescent="0.4">
      <c r="A128" s="60">
        <f t="shared" si="14"/>
        <v>90</v>
      </c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65"/>
      <c r="M128" s="66"/>
      <c r="N128" s="66"/>
      <c r="O128" s="67"/>
      <c r="P128" s="52" t="str">
        <f>IFERROR(VLOOKUP(T128,リスト!$G$3:$H$1020,2,FALSE),"-")</f>
        <v>-</v>
      </c>
      <c r="Q128" s="52" t="str">
        <f>IFERROR(VLOOKUP(T128,リスト!$I$3:$J$871,2,FALSE),"-")</f>
        <v>-</v>
      </c>
      <c r="R128" s="52" t="str">
        <f>IFERROR(VLOOKUP(T128,リスト!$K$3:$L$668,2,FALSE),"-")</f>
        <v>-</v>
      </c>
      <c r="S128" s="25">
        <f t="shared" si="15"/>
        <v>0</v>
      </c>
      <c r="T128" s="25" t="str">
        <f t="shared" si="25"/>
        <v/>
      </c>
      <c r="U128" s="25">
        <f t="shared" si="16"/>
        <v>0</v>
      </c>
      <c r="V128" s="25">
        <f t="shared" si="17"/>
        <v>0</v>
      </c>
      <c r="W128" s="25">
        <f t="shared" si="18"/>
        <v>0</v>
      </c>
      <c r="X128" s="61">
        <f t="shared" si="24"/>
        <v>0</v>
      </c>
      <c r="Y128" s="25">
        <v>90</v>
      </c>
      <c r="Z128" s="25">
        <f t="shared" si="19"/>
        <v>0</v>
      </c>
      <c r="AA128" s="25" t="str">
        <f t="shared" si="20"/>
        <v>0</v>
      </c>
      <c r="AB128" s="25" t="str">
        <f t="shared" si="21"/>
        <v/>
      </c>
      <c r="AC128" s="25" t="str">
        <f t="shared" si="22"/>
        <v/>
      </c>
      <c r="AD128" s="25" t="str">
        <f t="shared" si="23"/>
        <v>F1</v>
      </c>
    </row>
    <row r="129" spans="1:30" s="25" customFormat="1" ht="30" customHeight="1" x14ac:dyDescent="0.4">
      <c r="A129" s="60">
        <f t="shared" si="14"/>
        <v>91</v>
      </c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65"/>
      <c r="M129" s="66"/>
      <c r="N129" s="66"/>
      <c r="O129" s="67"/>
      <c r="P129" s="52" t="str">
        <f>IFERROR(VLOOKUP(T129,リスト!$G$3:$H$1020,2,FALSE),"-")</f>
        <v>-</v>
      </c>
      <c r="Q129" s="52" t="str">
        <f>IFERROR(VLOOKUP(T129,リスト!$I$3:$J$871,2,FALSE),"-")</f>
        <v>-</v>
      </c>
      <c r="R129" s="52" t="str">
        <f>IFERROR(VLOOKUP(T129,リスト!$K$3:$L$668,2,FALSE),"-")</f>
        <v>-</v>
      </c>
      <c r="S129" s="25">
        <f t="shared" si="15"/>
        <v>0</v>
      </c>
      <c r="T129" s="25" t="str">
        <f t="shared" si="25"/>
        <v/>
      </c>
      <c r="U129" s="25">
        <f t="shared" si="16"/>
        <v>0</v>
      </c>
      <c r="V129" s="25">
        <f t="shared" si="17"/>
        <v>0</v>
      </c>
      <c r="W129" s="25">
        <f t="shared" si="18"/>
        <v>0</v>
      </c>
      <c r="X129" s="61">
        <f t="shared" si="24"/>
        <v>0</v>
      </c>
      <c r="Y129" s="25">
        <v>91</v>
      </c>
      <c r="Z129" s="25">
        <f t="shared" si="19"/>
        <v>0</v>
      </c>
      <c r="AA129" s="25" t="str">
        <f t="shared" si="20"/>
        <v>0</v>
      </c>
      <c r="AB129" s="25" t="str">
        <f t="shared" si="21"/>
        <v/>
      </c>
      <c r="AC129" s="25" t="str">
        <f t="shared" si="22"/>
        <v/>
      </c>
      <c r="AD129" s="25" t="str">
        <f t="shared" si="23"/>
        <v>F1</v>
      </c>
    </row>
    <row r="130" spans="1:30" s="25" customFormat="1" ht="30" customHeight="1" x14ac:dyDescent="0.4">
      <c r="A130" s="60">
        <f t="shared" si="14"/>
        <v>92</v>
      </c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65"/>
      <c r="M130" s="66"/>
      <c r="N130" s="66"/>
      <c r="O130" s="67"/>
      <c r="P130" s="52" t="str">
        <f>IFERROR(VLOOKUP(T130,リスト!$G$3:$H$1020,2,FALSE),"-")</f>
        <v>-</v>
      </c>
      <c r="Q130" s="52" t="str">
        <f>IFERROR(VLOOKUP(T130,リスト!$I$3:$J$871,2,FALSE),"-")</f>
        <v>-</v>
      </c>
      <c r="R130" s="52" t="str">
        <f>IFERROR(VLOOKUP(T130,リスト!$K$3:$L$668,2,FALSE),"-")</f>
        <v>-</v>
      </c>
      <c r="S130" s="25">
        <f t="shared" si="15"/>
        <v>0</v>
      </c>
      <c r="T130" s="25" t="str">
        <f t="shared" si="25"/>
        <v/>
      </c>
      <c r="U130" s="25">
        <f t="shared" si="16"/>
        <v>0</v>
      </c>
      <c r="V130" s="25">
        <f t="shared" si="17"/>
        <v>0</v>
      </c>
      <c r="W130" s="25">
        <f t="shared" si="18"/>
        <v>0</v>
      </c>
      <c r="X130" s="61">
        <f t="shared" si="24"/>
        <v>0</v>
      </c>
      <c r="Y130" s="25">
        <v>92</v>
      </c>
      <c r="Z130" s="25">
        <f t="shared" si="19"/>
        <v>0</v>
      </c>
      <c r="AA130" s="25" t="str">
        <f t="shared" si="20"/>
        <v>0</v>
      </c>
      <c r="AB130" s="25" t="str">
        <f t="shared" si="21"/>
        <v/>
      </c>
      <c r="AC130" s="25" t="str">
        <f t="shared" si="22"/>
        <v/>
      </c>
      <c r="AD130" s="25" t="str">
        <f t="shared" si="23"/>
        <v>F1</v>
      </c>
    </row>
    <row r="131" spans="1:30" s="25" customFormat="1" ht="30" customHeight="1" x14ac:dyDescent="0.4">
      <c r="A131" s="60">
        <f t="shared" si="14"/>
        <v>93</v>
      </c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65"/>
      <c r="M131" s="66"/>
      <c r="N131" s="66"/>
      <c r="O131" s="67"/>
      <c r="P131" s="52" t="str">
        <f>IFERROR(VLOOKUP(T131,リスト!$G$3:$H$1020,2,FALSE),"-")</f>
        <v>-</v>
      </c>
      <c r="Q131" s="52" t="str">
        <f>IFERROR(VLOOKUP(T131,リスト!$I$3:$J$871,2,FALSE),"-")</f>
        <v>-</v>
      </c>
      <c r="R131" s="52" t="str">
        <f>IFERROR(VLOOKUP(T131,リスト!$K$3:$L$668,2,FALSE),"-")</f>
        <v>-</v>
      </c>
      <c r="S131" s="25">
        <f t="shared" si="15"/>
        <v>0</v>
      </c>
      <c r="T131" s="25" t="str">
        <f t="shared" si="25"/>
        <v/>
      </c>
      <c r="U131" s="25">
        <f t="shared" si="16"/>
        <v>0</v>
      </c>
      <c r="V131" s="25">
        <f t="shared" si="17"/>
        <v>0</v>
      </c>
      <c r="W131" s="25">
        <f t="shared" si="18"/>
        <v>0</v>
      </c>
      <c r="X131" s="61">
        <f t="shared" si="24"/>
        <v>0</v>
      </c>
      <c r="Y131" s="25">
        <v>93</v>
      </c>
      <c r="Z131" s="25">
        <f t="shared" si="19"/>
        <v>0</v>
      </c>
      <c r="AA131" s="25" t="str">
        <f t="shared" si="20"/>
        <v>0</v>
      </c>
      <c r="AB131" s="25" t="str">
        <f t="shared" si="21"/>
        <v/>
      </c>
      <c r="AC131" s="25" t="str">
        <f t="shared" si="22"/>
        <v/>
      </c>
      <c r="AD131" s="25" t="str">
        <f t="shared" si="23"/>
        <v>F1</v>
      </c>
    </row>
    <row r="132" spans="1:30" s="25" customFormat="1" ht="30" customHeight="1" x14ac:dyDescent="0.4">
      <c r="A132" s="60">
        <f t="shared" si="14"/>
        <v>94</v>
      </c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65"/>
      <c r="M132" s="66"/>
      <c r="N132" s="66"/>
      <c r="O132" s="67"/>
      <c r="P132" s="52" t="str">
        <f>IFERROR(VLOOKUP(T132,リスト!$G$3:$H$1020,2,FALSE),"-")</f>
        <v>-</v>
      </c>
      <c r="Q132" s="52" t="str">
        <f>IFERROR(VLOOKUP(T132,リスト!$I$3:$J$871,2,FALSE),"-")</f>
        <v>-</v>
      </c>
      <c r="R132" s="52" t="str">
        <f>IFERROR(VLOOKUP(T132,リスト!$K$3:$L$668,2,FALSE),"-")</f>
        <v>-</v>
      </c>
      <c r="S132" s="25">
        <f t="shared" si="15"/>
        <v>0</v>
      </c>
      <c r="T132" s="25" t="str">
        <f t="shared" si="25"/>
        <v/>
      </c>
      <c r="U132" s="25">
        <f t="shared" si="16"/>
        <v>0</v>
      </c>
      <c r="V132" s="25">
        <f t="shared" si="17"/>
        <v>0</v>
      </c>
      <c r="W132" s="25">
        <f t="shared" si="18"/>
        <v>0</v>
      </c>
      <c r="X132" s="61">
        <f t="shared" si="24"/>
        <v>0</v>
      </c>
      <c r="Y132" s="25">
        <v>94</v>
      </c>
      <c r="Z132" s="25">
        <f t="shared" si="19"/>
        <v>0</v>
      </c>
      <c r="AA132" s="25" t="str">
        <f t="shared" si="20"/>
        <v>0</v>
      </c>
      <c r="AB132" s="25" t="str">
        <f t="shared" si="21"/>
        <v/>
      </c>
      <c r="AC132" s="25" t="str">
        <f t="shared" si="22"/>
        <v/>
      </c>
      <c r="AD132" s="25" t="str">
        <f t="shared" si="23"/>
        <v>F1</v>
      </c>
    </row>
    <row r="133" spans="1:30" s="25" customFormat="1" ht="30" customHeight="1" x14ac:dyDescent="0.4">
      <c r="A133" s="60">
        <f t="shared" si="14"/>
        <v>95</v>
      </c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65"/>
      <c r="M133" s="66"/>
      <c r="N133" s="66"/>
      <c r="O133" s="67"/>
      <c r="P133" s="52" t="str">
        <f>IFERROR(VLOOKUP(T133,リスト!$G$3:$H$1020,2,FALSE),"-")</f>
        <v>-</v>
      </c>
      <c r="Q133" s="52" t="str">
        <f>IFERROR(VLOOKUP(T133,リスト!$I$3:$J$871,2,FALSE),"-")</f>
        <v>-</v>
      </c>
      <c r="R133" s="52" t="str">
        <f>IFERROR(VLOOKUP(T133,リスト!$K$3:$L$668,2,FALSE),"-")</f>
        <v>-</v>
      </c>
      <c r="S133" s="25">
        <f t="shared" si="15"/>
        <v>0</v>
      </c>
      <c r="T133" s="25" t="str">
        <f t="shared" si="25"/>
        <v/>
      </c>
      <c r="U133" s="25">
        <f t="shared" si="16"/>
        <v>0</v>
      </c>
      <c r="V133" s="25">
        <f t="shared" si="17"/>
        <v>0</v>
      </c>
      <c r="W133" s="25">
        <f t="shared" si="18"/>
        <v>0</v>
      </c>
      <c r="X133" s="61">
        <f t="shared" si="24"/>
        <v>0</v>
      </c>
      <c r="Y133" s="25">
        <v>95</v>
      </c>
      <c r="Z133" s="25">
        <f t="shared" si="19"/>
        <v>0</v>
      </c>
      <c r="AA133" s="25" t="str">
        <f t="shared" si="20"/>
        <v>0</v>
      </c>
      <c r="AB133" s="25" t="str">
        <f t="shared" si="21"/>
        <v/>
      </c>
      <c r="AC133" s="25" t="str">
        <f t="shared" si="22"/>
        <v/>
      </c>
      <c r="AD133" s="25" t="str">
        <f t="shared" si="23"/>
        <v>F1</v>
      </c>
    </row>
    <row r="134" spans="1:30" s="25" customFormat="1" ht="30" customHeight="1" x14ac:dyDescent="0.4">
      <c r="A134" s="60">
        <f t="shared" si="14"/>
        <v>96</v>
      </c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65"/>
      <c r="M134" s="66"/>
      <c r="N134" s="66"/>
      <c r="O134" s="67"/>
      <c r="P134" s="52" t="str">
        <f>IFERROR(VLOOKUP(T134,リスト!$G$3:$H$1020,2,FALSE),"-")</f>
        <v>-</v>
      </c>
      <c r="Q134" s="52" t="str">
        <f>IFERROR(VLOOKUP(T134,リスト!$I$3:$J$871,2,FALSE),"-")</f>
        <v>-</v>
      </c>
      <c r="R134" s="52" t="str">
        <f>IFERROR(VLOOKUP(T134,リスト!$K$3:$L$668,2,FALSE),"-")</f>
        <v>-</v>
      </c>
      <c r="S134" s="25">
        <f t="shared" si="15"/>
        <v>0</v>
      </c>
      <c r="T134" s="25" t="str">
        <f t="shared" si="25"/>
        <v/>
      </c>
      <c r="U134" s="25">
        <f t="shared" si="16"/>
        <v>0</v>
      </c>
      <c r="V134" s="25">
        <f t="shared" si="17"/>
        <v>0</v>
      </c>
      <c r="W134" s="25">
        <f t="shared" si="18"/>
        <v>0</v>
      </c>
      <c r="X134" s="61">
        <f t="shared" si="24"/>
        <v>0</v>
      </c>
      <c r="Y134" s="25">
        <v>96</v>
      </c>
      <c r="Z134" s="25">
        <f t="shared" si="19"/>
        <v>0</v>
      </c>
      <c r="AA134" s="25" t="str">
        <f t="shared" si="20"/>
        <v>0</v>
      </c>
      <c r="AB134" s="25" t="str">
        <f t="shared" si="21"/>
        <v/>
      </c>
      <c r="AC134" s="25" t="str">
        <f t="shared" si="22"/>
        <v/>
      </c>
      <c r="AD134" s="25" t="str">
        <f t="shared" si="23"/>
        <v>F1</v>
      </c>
    </row>
    <row r="135" spans="1:30" s="25" customFormat="1" ht="30" customHeight="1" x14ac:dyDescent="0.4">
      <c r="A135" s="60">
        <f t="shared" si="14"/>
        <v>97</v>
      </c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65"/>
      <c r="M135" s="66"/>
      <c r="N135" s="66"/>
      <c r="O135" s="67"/>
      <c r="P135" s="52" t="str">
        <f>IFERROR(VLOOKUP(T135,リスト!$G$3:$H$1020,2,FALSE),"-")</f>
        <v>-</v>
      </c>
      <c r="Q135" s="52" t="str">
        <f>IFERROR(VLOOKUP(T135,リスト!$I$3:$J$871,2,FALSE),"-")</f>
        <v>-</v>
      </c>
      <c r="R135" s="52" t="str">
        <f>IFERROR(VLOOKUP(T135,リスト!$K$3:$L$668,2,FALSE),"-")</f>
        <v>-</v>
      </c>
      <c r="S135" s="25">
        <f t="shared" si="15"/>
        <v>0</v>
      </c>
      <c r="T135" s="25" t="str">
        <f t="shared" si="25"/>
        <v/>
      </c>
      <c r="U135" s="25">
        <f t="shared" si="16"/>
        <v>0</v>
      </c>
      <c r="V135" s="25">
        <f t="shared" si="17"/>
        <v>0</v>
      </c>
      <c r="W135" s="25">
        <f t="shared" si="18"/>
        <v>0</v>
      </c>
      <c r="X135" s="61">
        <f t="shared" si="24"/>
        <v>0</v>
      </c>
      <c r="Y135" s="25">
        <v>97</v>
      </c>
      <c r="Z135" s="25">
        <f t="shared" si="19"/>
        <v>0</v>
      </c>
      <c r="AA135" s="25" t="str">
        <f t="shared" si="20"/>
        <v>0</v>
      </c>
      <c r="AB135" s="25" t="str">
        <f t="shared" si="21"/>
        <v/>
      </c>
      <c r="AC135" s="25" t="str">
        <f t="shared" si="22"/>
        <v/>
      </c>
      <c r="AD135" s="25" t="str">
        <f t="shared" si="23"/>
        <v>F1</v>
      </c>
    </row>
    <row r="136" spans="1:30" s="25" customFormat="1" ht="30" customHeight="1" x14ac:dyDescent="0.4">
      <c r="A136" s="60">
        <f t="shared" si="14"/>
        <v>98</v>
      </c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65"/>
      <c r="M136" s="66"/>
      <c r="N136" s="66"/>
      <c r="O136" s="67"/>
      <c r="P136" s="52" t="str">
        <f>IFERROR(VLOOKUP(T136,リスト!$G$3:$H$1020,2,FALSE),"-")</f>
        <v>-</v>
      </c>
      <c r="Q136" s="52" t="str">
        <f>IFERROR(VLOOKUP(T136,リスト!$I$3:$J$871,2,FALSE),"-")</f>
        <v>-</v>
      </c>
      <c r="R136" s="52" t="str">
        <f>IFERROR(VLOOKUP(T136,リスト!$K$3:$L$668,2,FALSE),"-")</f>
        <v>-</v>
      </c>
      <c r="S136" s="25">
        <f t="shared" si="15"/>
        <v>0</v>
      </c>
      <c r="T136" s="25" t="str">
        <f t="shared" si="25"/>
        <v/>
      </c>
      <c r="U136" s="25">
        <f t="shared" si="16"/>
        <v>0</v>
      </c>
      <c r="V136" s="25">
        <f t="shared" si="17"/>
        <v>0</v>
      </c>
      <c r="W136" s="25">
        <f t="shared" si="18"/>
        <v>0</v>
      </c>
      <c r="X136" s="61">
        <f t="shared" si="24"/>
        <v>0</v>
      </c>
      <c r="Y136" s="25">
        <v>98</v>
      </c>
      <c r="Z136" s="25">
        <f t="shared" si="19"/>
        <v>0</v>
      </c>
      <c r="AA136" s="25" t="str">
        <f t="shared" si="20"/>
        <v>0</v>
      </c>
      <c r="AB136" s="25" t="str">
        <f t="shared" si="21"/>
        <v/>
      </c>
      <c r="AC136" s="25" t="str">
        <f t="shared" si="22"/>
        <v/>
      </c>
      <c r="AD136" s="25" t="str">
        <f t="shared" si="23"/>
        <v>F1</v>
      </c>
    </row>
    <row r="137" spans="1:30" s="25" customFormat="1" ht="30" customHeight="1" x14ac:dyDescent="0.4">
      <c r="A137" s="60">
        <f t="shared" si="14"/>
        <v>99</v>
      </c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65"/>
      <c r="M137" s="66"/>
      <c r="N137" s="66"/>
      <c r="O137" s="67"/>
      <c r="P137" s="52" t="str">
        <f>IFERROR(VLOOKUP(T137,リスト!$G$3:$H$1020,2,FALSE),"-")</f>
        <v>-</v>
      </c>
      <c r="Q137" s="52" t="str">
        <f>IFERROR(VLOOKUP(T137,リスト!$I$3:$J$871,2,FALSE),"-")</f>
        <v>-</v>
      </c>
      <c r="R137" s="52" t="str">
        <f>IFERROR(VLOOKUP(T137,リスト!$K$3:$L$668,2,FALSE),"-")</f>
        <v>-</v>
      </c>
      <c r="S137" s="25">
        <f t="shared" si="15"/>
        <v>0</v>
      </c>
      <c r="T137" s="25" t="str">
        <f t="shared" si="25"/>
        <v/>
      </c>
      <c r="U137" s="25">
        <f t="shared" si="16"/>
        <v>0</v>
      </c>
      <c r="V137" s="25">
        <f t="shared" si="17"/>
        <v>0</v>
      </c>
      <c r="W137" s="25">
        <f t="shared" si="18"/>
        <v>0</v>
      </c>
      <c r="X137" s="61">
        <f t="shared" si="24"/>
        <v>0</v>
      </c>
      <c r="Y137" s="25">
        <v>99</v>
      </c>
      <c r="Z137" s="25">
        <f t="shared" si="19"/>
        <v>0</v>
      </c>
      <c r="AA137" s="25" t="str">
        <f t="shared" si="20"/>
        <v>0</v>
      </c>
      <c r="AB137" s="25" t="str">
        <f t="shared" si="21"/>
        <v/>
      </c>
      <c r="AC137" s="25" t="str">
        <f t="shared" si="22"/>
        <v/>
      </c>
      <c r="AD137" s="25" t="str">
        <f t="shared" si="23"/>
        <v>F1</v>
      </c>
    </row>
    <row r="138" spans="1:30" s="25" customFormat="1" ht="30" customHeight="1" x14ac:dyDescent="0.4">
      <c r="A138" s="60">
        <f t="shared" si="14"/>
        <v>100</v>
      </c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65"/>
      <c r="M138" s="66"/>
      <c r="N138" s="66"/>
      <c r="O138" s="67"/>
      <c r="P138" s="52" t="str">
        <f>IFERROR(VLOOKUP(T138,リスト!$G$3:$H$1020,2,FALSE),"-")</f>
        <v>-</v>
      </c>
      <c r="Q138" s="52" t="str">
        <f>IFERROR(VLOOKUP(T138,リスト!$I$3:$J$871,2,FALSE),"-")</f>
        <v>-</v>
      </c>
      <c r="R138" s="52" t="str">
        <f>IFERROR(VLOOKUP(T138,リスト!$K$3:$L$668,2,FALSE),"-")</f>
        <v>-</v>
      </c>
      <c r="S138" s="25">
        <f t="shared" si="15"/>
        <v>0</v>
      </c>
      <c r="T138" s="25" t="str">
        <f t="shared" si="25"/>
        <v/>
      </c>
      <c r="U138" s="25">
        <f t="shared" si="16"/>
        <v>0</v>
      </c>
      <c r="V138" s="25">
        <f t="shared" si="17"/>
        <v>0</v>
      </c>
      <c r="W138" s="25">
        <f t="shared" si="18"/>
        <v>0</v>
      </c>
      <c r="X138" s="61">
        <f t="shared" si="24"/>
        <v>0</v>
      </c>
      <c r="Y138" s="25">
        <v>100</v>
      </c>
      <c r="Z138" s="25">
        <f t="shared" si="19"/>
        <v>0</v>
      </c>
      <c r="AA138" s="25" t="str">
        <f t="shared" si="20"/>
        <v>0</v>
      </c>
      <c r="AB138" s="25" t="str">
        <f t="shared" si="21"/>
        <v/>
      </c>
      <c r="AC138" s="25" t="str">
        <f t="shared" si="22"/>
        <v/>
      </c>
      <c r="AD138" s="25" t="str">
        <f t="shared" si="23"/>
        <v>F1</v>
      </c>
    </row>
    <row r="139" spans="1:30" ht="15" customHeight="1" x14ac:dyDescent="0.4">
      <c r="B139" s="26"/>
      <c r="L139" s="13"/>
      <c r="P139" s="62"/>
      <c r="Q139" s="63"/>
      <c r="R139" s="63"/>
      <c r="S139" s="63"/>
      <c r="T139" s="63"/>
      <c r="U139" s="63"/>
      <c r="V139" s="63"/>
      <c r="W139" s="63"/>
      <c r="X139" s="63"/>
      <c r="Y139" s="63"/>
    </row>
    <row r="140" spans="1:30" ht="15" customHeight="1" x14ac:dyDescent="0.4">
      <c r="B140" s="26"/>
      <c r="L140" s="13"/>
      <c r="P140" s="62"/>
      <c r="Q140" s="63"/>
      <c r="R140" s="63"/>
      <c r="S140" s="63"/>
      <c r="T140" s="63"/>
      <c r="U140" s="63"/>
      <c r="V140" s="63"/>
      <c r="W140" s="63"/>
      <c r="X140" s="63"/>
      <c r="Y140" s="63"/>
    </row>
    <row r="141" spans="1:30" ht="15" customHeight="1" x14ac:dyDescent="0.4">
      <c r="B141" s="26"/>
      <c r="L141" s="13"/>
      <c r="P141" s="62"/>
      <c r="Q141" s="63"/>
      <c r="R141" s="63"/>
      <c r="S141" s="63"/>
      <c r="T141" s="63"/>
      <c r="U141" s="63"/>
      <c r="V141" s="63"/>
      <c r="W141" s="63"/>
      <c r="X141" s="63"/>
      <c r="Y141" s="63"/>
    </row>
    <row r="142" spans="1:30" ht="15" customHeight="1" x14ac:dyDescent="0.4">
      <c r="B142" s="26"/>
      <c r="L142" s="13"/>
      <c r="P142" s="62"/>
      <c r="Q142" s="63"/>
      <c r="R142" s="63"/>
      <c r="S142" s="63"/>
      <c r="T142" s="63"/>
      <c r="U142" s="63"/>
      <c r="V142" s="63"/>
      <c r="W142" s="63"/>
      <c r="X142" s="63"/>
      <c r="Y142" s="63"/>
    </row>
    <row r="143" spans="1:30" ht="15" customHeight="1" x14ac:dyDescent="0.4">
      <c r="B143" s="26"/>
      <c r="L143" s="13"/>
      <c r="P143" s="62"/>
      <c r="Q143" s="63"/>
      <c r="R143" s="63"/>
      <c r="S143" s="63"/>
      <c r="T143" s="63"/>
      <c r="U143" s="63"/>
      <c r="V143" s="63"/>
      <c r="W143" s="63"/>
      <c r="X143" s="63"/>
      <c r="Y143" s="63"/>
    </row>
    <row r="144" spans="1:30" ht="15" customHeight="1" x14ac:dyDescent="0.4">
      <c r="B144" s="26"/>
      <c r="L144" s="13"/>
      <c r="P144" s="62"/>
      <c r="Q144" s="63"/>
      <c r="R144" s="63"/>
      <c r="S144" s="63"/>
      <c r="T144" s="63"/>
      <c r="U144" s="63"/>
      <c r="V144" s="63"/>
      <c r="W144" s="63"/>
      <c r="X144" s="63"/>
      <c r="Y144" s="63"/>
    </row>
    <row r="145" spans="2:25" ht="15" customHeight="1" x14ac:dyDescent="0.4">
      <c r="B145" s="26"/>
      <c r="L145" s="13"/>
      <c r="P145" s="62"/>
      <c r="Q145" s="63"/>
      <c r="R145" s="63"/>
      <c r="S145" s="63"/>
      <c r="T145" s="63"/>
      <c r="U145" s="63"/>
      <c r="V145" s="63"/>
      <c r="W145" s="63"/>
      <c r="X145" s="63"/>
      <c r="Y145" s="63"/>
    </row>
    <row r="146" spans="2:25" ht="15" customHeight="1" x14ac:dyDescent="0.4">
      <c r="B146" s="26"/>
      <c r="L146" s="13"/>
      <c r="P146" s="62"/>
      <c r="Q146" s="63"/>
      <c r="R146" s="63"/>
      <c r="S146" s="63"/>
      <c r="T146" s="63"/>
      <c r="U146" s="63"/>
      <c r="V146" s="63"/>
      <c r="W146" s="63"/>
      <c r="X146" s="63"/>
      <c r="Y146" s="63"/>
    </row>
    <row r="147" spans="2:25" ht="15" customHeight="1" x14ac:dyDescent="0.4">
      <c r="B147" s="26"/>
      <c r="L147" s="13"/>
      <c r="P147" s="62"/>
      <c r="Q147" s="63"/>
      <c r="R147" s="63"/>
      <c r="S147" s="63"/>
      <c r="T147" s="63"/>
      <c r="U147" s="63"/>
      <c r="V147" s="63"/>
      <c r="W147" s="63"/>
      <c r="X147" s="63"/>
      <c r="Y147" s="63"/>
    </row>
    <row r="148" spans="2:25" ht="15" customHeight="1" x14ac:dyDescent="0.4">
      <c r="B148" s="26"/>
      <c r="L148" s="13"/>
      <c r="P148" s="62"/>
      <c r="Q148" s="63"/>
      <c r="R148" s="63"/>
      <c r="S148" s="63"/>
      <c r="T148" s="63"/>
      <c r="U148" s="63"/>
      <c r="V148" s="63"/>
      <c r="W148" s="63"/>
      <c r="X148" s="63"/>
      <c r="Y148" s="63"/>
    </row>
    <row r="149" spans="2:25" ht="15" customHeight="1" x14ac:dyDescent="0.4">
      <c r="B149" s="26"/>
      <c r="P149" s="63"/>
      <c r="Q149" s="63"/>
      <c r="R149" s="63"/>
      <c r="S149" s="63"/>
      <c r="T149" s="63"/>
      <c r="U149" s="63"/>
      <c r="V149" s="63"/>
      <c r="W149" s="63"/>
      <c r="X149" s="63"/>
      <c r="Y149" s="63"/>
    </row>
    <row r="150" spans="2:25" ht="15" customHeight="1" x14ac:dyDescent="0.4">
      <c r="B150" s="26"/>
      <c r="P150" s="63"/>
      <c r="Q150" s="63"/>
      <c r="R150" s="63"/>
      <c r="S150" s="63"/>
      <c r="T150" s="63"/>
      <c r="U150" s="63"/>
      <c r="V150" s="63"/>
      <c r="W150" s="63"/>
      <c r="X150" s="63"/>
      <c r="Y150" s="63"/>
    </row>
    <row r="151" spans="2:25" ht="15" customHeight="1" x14ac:dyDescent="0.4">
      <c r="B151" s="26"/>
      <c r="L151" s="13"/>
      <c r="M151" s="64"/>
      <c r="P151" s="63"/>
      <c r="Q151" s="63"/>
      <c r="R151" s="63"/>
      <c r="S151" s="63"/>
      <c r="T151" s="63"/>
      <c r="U151" s="63"/>
      <c r="V151" s="63"/>
      <c r="W151" s="63"/>
      <c r="X151" s="63"/>
      <c r="Y151" s="63"/>
    </row>
    <row r="152" spans="2:25" ht="15" customHeight="1" x14ac:dyDescent="0.4">
      <c r="B152" s="26"/>
      <c r="L152" s="13"/>
      <c r="M152" s="64"/>
      <c r="P152" s="63"/>
      <c r="Q152" s="63"/>
      <c r="R152" s="63"/>
      <c r="S152" s="63"/>
      <c r="T152" s="63"/>
      <c r="U152" s="63"/>
      <c r="V152" s="63"/>
      <c r="W152" s="63"/>
      <c r="X152" s="63"/>
      <c r="Y152" s="63"/>
    </row>
    <row r="153" spans="2:25" ht="15" customHeight="1" x14ac:dyDescent="0.4">
      <c r="B153" s="26"/>
      <c r="L153" s="13"/>
      <c r="M153" s="64"/>
      <c r="P153" s="63"/>
      <c r="Q153" s="63"/>
      <c r="R153" s="63"/>
      <c r="S153" s="63"/>
      <c r="T153" s="63"/>
      <c r="U153" s="63"/>
      <c r="V153" s="63"/>
      <c r="W153" s="63"/>
      <c r="X153" s="63"/>
      <c r="Y153" s="63"/>
    </row>
    <row r="154" spans="2:25" ht="15" customHeight="1" x14ac:dyDescent="0.4">
      <c r="B154" s="26"/>
      <c r="L154" s="13"/>
      <c r="M154" s="64"/>
      <c r="P154" s="13"/>
      <c r="Q154" s="25"/>
    </row>
    <row r="155" spans="2:25" ht="15" customHeight="1" x14ac:dyDescent="0.4">
      <c r="B155" s="26"/>
      <c r="L155" s="13"/>
      <c r="M155" s="64"/>
      <c r="P155" s="13"/>
      <c r="Q155" s="25"/>
    </row>
    <row r="156" spans="2:25" ht="15" customHeight="1" x14ac:dyDescent="0.4">
      <c r="B156" s="26"/>
      <c r="L156" s="13"/>
      <c r="M156" s="64"/>
      <c r="P156" s="13"/>
      <c r="Q156" s="25"/>
    </row>
    <row r="157" spans="2:25" ht="15" customHeight="1" x14ac:dyDescent="0.4">
      <c r="B157" s="26"/>
      <c r="L157" s="13"/>
      <c r="M157" s="64"/>
      <c r="P157" s="13"/>
      <c r="Q157" s="25"/>
    </row>
    <row r="158" spans="2:25" ht="15" customHeight="1" x14ac:dyDescent="0.4">
      <c r="B158" s="26"/>
      <c r="L158" s="13"/>
      <c r="M158" s="64"/>
      <c r="P158" s="13"/>
      <c r="Q158" s="25"/>
    </row>
    <row r="159" spans="2:25" ht="15" customHeight="1" x14ac:dyDescent="0.4">
      <c r="B159" s="26"/>
      <c r="L159" s="13"/>
      <c r="M159" s="64"/>
      <c r="P159" s="13"/>
      <c r="Q159" s="25"/>
    </row>
    <row r="160" spans="2:25" ht="15" customHeight="1" x14ac:dyDescent="0.4">
      <c r="B160" s="26"/>
      <c r="L160" s="13"/>
      <c r="M160" s="64"/>
      <c r="P160" s="13"/>
      <c r="Q160" s="25"/>
    </row>
    <row r="161" spans="2:17" ht="15" customHeight="1" x14ac:dyDescent="0.4">
      <c r="B161" s="26"/>
      <c r="L161" s="13"/>
      <c r="M161" s="64"/>
      <c r="P161" s="13"/>
      <c r="Q161" s="25"/>
    </row>
    <row r="162" spans="2:17" ht="15" customHeight="1" x14ac:dyDescent="0.4">
      <c r="B162" s="26"/>
      <c r="L162" s="13"/>
      <c r="M162" s="64"/>
      <c r="P162" s="13"/>
      <c r="Q162" s="25"/>
    </row>
    <row r="163" spans="2:17" ht="15" customHeight="1" x14ac:dyDescent="0.4">
      <c r="B163" s="26"/>
      <c r="L163" s="13"/>
      <c r="M163" s="64"/>
      <c r="P163" s="13"/>
      <c r="Q163" s="25"/>
    </row>
    <row r="164" spans="2:17" ht="15" customHeight="1" x14ac:dyDescent="0.4">
      <c r="B164" s="26"/>
      <c r="L164" s="13"/>
      <c r="M164" s="64"/>
      <c r="P164" s="13"/>
      <c r="Q164" s="25"/>
    </row>
    <row r="165" spans="2:17" ht="15" customHeight="1" x14ac:dyDescent="0.4">
      <c r="B165" s="26"/>
      <c r="L165" s="13"/>
      <c r="M165" s="64"/>
      <c r="P165" s="13"/>
      <c r="Q165" s="25"/>
    </row>
    <row r="166" spans="2:17" ht="15" customHeight="1" x14ac:dyDescent="0.4">
      <c r="B166" s="26"/>
      <c r="L166" s="13"/>
      <c r="M166" s="64"/>
      <c r="P166" s="13"/>
      <c r="Q166" s="25"/>
    </row>
    <row r="167" spans="2:17" ht="15" customHeight="1" x14ac:dyDescent="0.4">
      <c r="B167" s="26"/>
      <c r="L167" s="13"/>
      <c r="M167" s="64"/>
      <c r="P167" s="13"/>
      <c r="Q167" s="25"/>
    </row>
    <row r="168" spans="2:17" ht="15" customHeight="1" x14ac:dyDescent="0.4">
      <c r="B168" s="26"/>
      <c r="L168" s="13"/>
      <c r="M168" s="64"/>
      <c r="P168" s="13"/>
      <c r="Q168" s="25"/>
    </row>
    <row r="169" spans="2:17" ht="15" customHeight="1" x14ac:dyDescent="0.4">
      <c r="B169" s="26"/>
      <c r="L169" s="13"/>
      <c r="M169" s="64"/>
      <c r="P169" s="13"/>
      <c r="Q169" s="25"/>
    </row>
    <row r="170" spans="2:17" ht="15" customHeight="1" x14ac:dyDescent="0.4">
      <c r="B170" s="26"/>
      <c r="L170" s="13"/>
      <c r="M170" s="64"/>
      <c r="P170" s="13"/>
      <c r="Q170" s="25"/>
    </row>
    <row r="171" spans="2:17" ht="15" customHeight="1" x14ac:dyDescent="0.4">
      <c r="B171" s="26"/>
      <c r="L171" s="13"/>
      <c r="M171" s="64"/>
      <c r="P171" s="13"/>
      <c r="Q171" s="25"/>
    </row>
    <row r="172" spans="2:17" ht="15" customHeight="1" x14ac:dyDescent="0.4">
      <c r="B172" s="26"/>
      <c r="L172" s="13"/>
      <c r="M172" s="64"/>
      <c r="P172" s="13"/>
      <c r="Q172" s="25"/>
    </row>
    <row r="173" spans="2:17" ht="15" customHeight="1" x14ac:dyDescent="0.4">
      <c r="B173" s="26"/>
      <c r="L173" s="13"/>
      <c r="M173" s="64"/>
      <c r="P173" s="13"/>
      <c r="Q173" s="25"/>
    </row>
    <row r="174" spans="2:17" ht="15" customHeight="1" x14ac:dyDescent="0.4">
      <c r="B174" s="26"/>
      <c r="L174" s="13"/>
      <c r="M174" s="64"/>
      <c r="P174" s="13"/>
      <c r="Q174" s="25"/>
    </row>
    <row r="175" spans="2:17" ht="15" customHeight="1" x14ac:dyDescent="0.4">
      <c r="B175" s="26"/>
      <c r="L175" s="13"/>
      <c r="M175" s="64"/>
      <c r="P175" s="13"/>
      <c r="Q175" s="25"/>
    </row>
    <row r="176" spans="2:17" ht="15" customHeight="1" x14ac:dyDescent="0.4">
      <c r="B176" s="26"/>
      <c r="L176" s="13"/>
      <c r="M176" s="64"/>
      <c r="P176" s="13"/>
      <c r="Q176" s="25"/>
    </row>
    <row r="177" spans="2:17" ht="15" customHeight="1" x14ac:dyDescent="0.4">
      <c r="B177" s="26"/>
      <c r="L177" s="13"/>
      <c r="M177" s="64"/>
      <c r="P177" s="13"/>
      <c r="Q177" s="25"/>
    </row>
    <row r="178" spans="2:17" ht="15" customHeight="1" x14ac:dyDescent="0.4">
      <c r="B178" s="26"/>
      <c r="L178" s="13"/>
      <c r="M178" s="64"/>
      <c r="P178" s="13"/>
      <c r="Q178" s="25"/>
    </row>
    <row r="179" spans="2:17" ht="15" customHeight="1" x14ac:dyDescent="0.4">
      <c r="B179" s="26"/>
      <c r="L179" s="13"/>
      <c r="M179" s="64"/>
      <c r="P179" s="13"/>
      <c r="Q179" s="25"/>
    </row>
    <row r="180" spans="2:17" ht="15" customHeight="1" x14ac:dyDescent="0.4">
      <c r="B180" s="26"/>
      <c r="L180" s="13"/>
      <c r="M180" s="64"/>
      <c r="P180" s="13"/>
      <c r="Q180" s="25"/>
    </row>
    <row r="181" spans="2:17" ht="15" customHeight="1" x14ac:dyDescent="0.4">
      <c r="B181" s="26"/>
      <c r="L181" s="13"/>
      <c r="M181" s="64"/>
      <c r="P181" s="13"/>
      <c r="Q181" s="25"/>
    </row>
    <row r="182" spans="2:17" ht="15" customHeight="1" x14ac:dyDescent="0.4">
      <c r="B182" s="26"/>
      <c r="L182" s="13"/>
      <c r="M182" s="64"/>
      <c r="P182" s="13"/>
      <c r="Q182" s="25"/>
    </row>
    <row r="183" spans="2:17" ht="15" customHeight="1" x14ac:dyDescent="0.4">
      <c r="B183" s="26"/>
      <c r="L183" s="13"/>
      <c r="M183" s="64"/>
      <c r="P183" s="13"/>
      <c r="Q183" s="25"/>
    </row>
    <row r="184" spans="2:17" ht="15" customHeight="1" x14ac:dyDescent="0.4">
      <c r="B184" s="26"/>
      <c r="L184" s="13"/>
      <c r="M184" s="64"/>
      <c r="P184" s="13"/>
      <c r="Q184" s="25"/>
    </row>
    <row r="185" spans="2:17" ht="15" customHeight="1" x14ac:dyDescent="0.4">
      <c r="B185" s="26"/>
      <c r="L185" s="13"/>
      <c r="M185" s="64"/>
      <c r="P185" s="13"/>
      <c r="Q185" s="25"/>
    </row>
    <row r="186" spans="2:17" ht="15" customHeight="1" x14ac:dyDescent="0.4">
      <c r="B186" s="26"/>
      <c r="L186" s="13"/>
      <c r="M186" s="64"/>
      <c r="P186" s="13"/>
      <c r="Q186" s="25"/>
    </row>
    <row r="187" spans="2:17" ht="15" customHeight="1" x14ac:dyDescent="0.4">
      <c r="B187" s="26"/>
      <c r="L187" s="13"/>
      <c r="M187" s="64"/>
      <c r="P187" s="13"/>
      <c r="Q187" s="25"/>
    </row>
    <row r="188" spans="2:17" ht="15" customHeight="1" x14ac:dyDescent="0.4">
      <c r="B188" s="26"/>
      <c r="L188" s="13"/>
      <c r="M188" s="64"/>
      <c r="P188" s="13"/>
      <c r="Q188" s="25"/>
    </row>
    <row r="189" spans="2:17" ht="15" customHeight="1" x14ac:dyDescent="0.4">
      <c r="B189" s="26"/>
      <c r="L189" s="13"/>
      <c r="M189" s="64"/>
      <c r="P189" s="13"/>
      <c r="Q189" s="25"/>
    </row>
    <row r="190" spans="2:17" ht="15" customHeight="1" x14ac:dyDescent="0.4">
      <c r="B190" s="26"/>
      <c r="L190" s="13"/>
      <c r="M190" s="64"/>
      <c r="P190" s="13"/>
      <c r="Q190" s="25"/>
    </row>
    <row r="191" spans="2:17" ht="15" customHeight="1" x14ac:dyDescent="0.4">
      <c r="B191" s="26"/>
      <c r="L191" s="13"/>
      <c r="M191" s="64"/>
      <c r="P191" s="13"/>
      <c r="Q191" s="25"/>
    </row>
    <row r="192" spans="2:17" ht="15" customHeight="1" x14ac:dyDescent="0.4">
      <c r="B192" s="26"/>
      <c r="L192" s="13"/>
      <c r="M192" s="64"/>
      <c r="P192" s="13"/>
      <c r="Q192" s="25"/>
    </row>
    <row r="193" spans="2:17" ht="15" customHeight="1" x14ac:dyDescent="0.4">
      <c r="B193" s="26"/>
      <c r="L193" s="13"/>
      <c r="M193" s="64"/>
      <c r="P193" s="13"/>
      <c r="Q193" s="25"/>
    </row>
    <row r="194" spans="2:17" ht="15" customHeight="1" x14ac:dyDescent="0.4">
      <c r="B194" s="26"/>
      <c r="L194" s="13"/>
      <c r="M194" s="64"/>
      <c r="P194" s="13"/>
      <c r="Q194" s="25"/>
    </row>
    <row r="195" spans="2:17" ht="15" customHeight="1" x14ac:dyDescent="0.4">
      <c r="B195" s="26"/>
      <c r="L195" s="13"/>
      <c r="M195" s="64"/>
      <c r="P195" s="13"/>
      <c r="Q195" s="25"/>
    </row>
    <row r="196" spans="2:17" ht="15" customHeight="1" x14ac:dyDescent="0.4">
      <c r="B196" s="26"/>
      <c r="L196" s="13"/>
      <c r="M196" s="64"/>
      <c r="P196" s="13"/>
      <c r="Q196" s="25"/>
    </row>
    <row r="197" spans="2:17" ht="15" customHeight="1" x14ac:dyDescent="0.4">
      <c r="B197" s="26"/>
      <c r="L197" s="13"/>
      <c r="M197" s="64"/>
      <c r="P197" s="13"/>
      <c r="Q197" s="25"/>
    </row>
    <row r="198" spans="2:17" ht="15" customHeight="1" x14ac:dyDescent="0.4">
      <c r="B198" s="26"/>
      <c r="L198" s="13"/>
      <c r="M198" s="64"/>
      <c r="P198" s="13"/>
      <c r="Q198" s="25"/>
    </row>
    <row r="199" spans="2:17" ht="15" customHeight="1" x14ac:dyDescent="0.4">
      <c r="B199" s="26"/>
      <c r="L199" s="13"/>
      <c r="M199" s="64"/>
      <c r="P199" s="13"/>
      <c r="Q199" s="25"/>
    </row>
    <row r="200" spans="2:17" ht="15" customHeight="1" x14ac:dyDescent="0.4">
      <c r="B200" s="26"/>
      <c r="L200" s="13"/>
      <c r="M200" s="64"/>
      <c r="P200" s="13"/>
      <c r="Q200" s="25"/>
    </row>
    <row r="201" spans="2:17" ht="15" customHeight="1" x14ac:dyDescent="0.4">
      <c r="B201" s="26"/>
      <c r="L201" s="13"/>
      <c r="M201" s="64"/>
      <c r="P201" s="13"/>
      <c r="Q201" s="25"/>
    </row>
    <row r="202" spans="2:17" ht="15" customHeight="1" x14ac:dyDescent="0.4">
      <c r="B202" s="26"/>
      <c r="L202" s="13"/>
      <c r="M202" s="64"/>
      <c r="P202" s="13"/>
      <c r="Q202" s="25"/>
    </row>
    <row r="203" spans="2:17" ht="15" customHeight="1" x14ac:dyDescent="0.4">
      <c r="B203" s="26"/>
      <c r="L203" s="13"/>
      <c r="M203" s="64"/>
      <c r="P203" s="13"/>
      <c r="Q203" s="25"/>
    </row>
    <row r="204" spans="2:17" ht="15" customHeight="1" x14ac:dyDescent="0.4">
      <c r="B204" s="26"/>
      <c r="L204" s="13"/>
      <c r="M204" s="64"/>
      <c r="P204" s="13"/>
      <c r="Q204" s="25"/>
    </row>
    <row r="205" spans="2:17" ht="15" customHeight="1" x14ac:dyDescent="0.4">
      <c r="B205" s="26"/>
      <c r="L205" s="13"/>
      <c r="M205" s="64"/>
      <c r="P205" s="13"/>
      <c r="Q205" s="25"/>
    </row>
    <row r="206" spans="2:17" ht="15" customHeight="1" x14ac:dyDescent="0.4">
      <c r="B206" s="26"/>
      <c r="L206" s="13"/>
      <c r="M206" s="64"/>
      <c r="P206" s="13"/>
      <c r="Q206" s="25"/>
    </row>
    <row r="207" spans="2:17" ht="15" customHeight="1" x14ac:dyDescent="0.4">
      <c r="B207" s="26"/>
      <c r="L207" s="13"/>
      <c r="M207" s="64"/>
      <c r="P207" s="13"/>
      <c r="Q207" s="25"/>
    </row>
    <row r="208" spans="2:17" ht="15" customHeight="1" x14ac:dyDescent="0.4">
      <c r="B208" s="26"/>
      <c r="L208" s="13"/>
      <c r="M208" s="64"/>
      <c r="P208" s="13"/>
      <c r="Q208" s="25"/>
    </row>
    <row r="209" spans="2:17" ht="15" customHeight="1" x14ac:dyDescent="0.4">
      <c r="B209" s="26"/>
      <c r="L209" s="13"/>
      <c r="M209" s="64"/>
      <c r="P209" s="13"/>
      <c r="Q209" s="25"/>
    </row>
    <row r="210" spans="2:17" ht="15" customHeight="1" x14ac:dyDescent="0.4">
      <c r="B210" s="26"/>
      <c r="L210" s="13"/>
      <c r="M210" s="64"/>
      <c r="P210" s="13"/>
      <c r="Q210" s="25"/>
    </row>
    <row r="211" spans="2:17" ht="15" customHeight="1" x14ac:dyDescent="0.4">
      <c r="B211" s="26"/>
      <c r="L211" s="13"/>
      <c r="M211" s="64"/>
      <c r="P211" s="13"/>
      <c r="Q211" s="25"/>
    </row>
    <row r="212" spans="2:17" ht="15" customHeight="1" x14ac:dyDescent="0.4">
      <c r="B212" s="26"/>
      <c r="L212" s="13"/>
      <c r="M212" s="64"/>
      <c r="P212" s="13"/>
      <c r="Q212" s="25"/>
    </row>
    <row r="213" spans="2:17" ht="15" customHeight="1" x14ac:dyDescent="0.4">
      <c r="B213" s="26"/>
      <c r="L213" s="13"/>
      <c r="M213" s="64"/>
      <c r="P213" s="13"/>
      <c r="Q213" s="25"/>
    </row>
    <row r="214" spans="2:17" ht="15" customHeight="1" x14ac:dyDescent="0.4">
      <c r="B214" s="26"/>
      <c r="L214" s="13"/>
      <c r="M214" s="64"/>
      <c r="P214" s="13"/>
      <c r="Q214" s="25"/>
    </row>
    <row r="215" spans="2:17" ht="15" customHeight="1" x14ac:dyDescent="0.4">
      <c r="B215" s="26"/>
      <c r="L215" s="13"/>
      <c r="M215" s="64"/>
      <c r="P215" s="13"/>
      <c r="Q215" s="25"/>
    </row>
    <row r="216" spans="2:17" ht="15" customHeight="1" x14ac:dyDescent="0.4">
      <c r="B216" s="26"/>
      <c r="L216" s="13"/>
      <c r="M216" s="64"/>
      <c r="P216" s="13"/>
      <c r="Q216" s="25"/>
    </row>
    <row r="217" spans="2:17" ht="15" customHeight="1" x14ac:dyDescent="0.4">
      <c r="B217" s="26"/>
      <c r="L217" s="13"/>
      <c r="M217" s="64"/>
      <c r="P217" s="13"/>
      <c r="Q217" s="25"/>
    </row>
    <row r="218" spans="2:17" ht="15" customHeight="1" x14ac:dyDescent="0.4">
      <c r="B218" s="26"/>
      <c r="L218" s="13"/>
      <c r="M218" s="64"/>
      <c r="P218" s="13"/>
      <c r="Q218" s="25"/>
    </row>
    <row r="219" spans="2:17" ht="15" customHeight="1" x14ac:dyDescent="0.4">
      <c r="B219" s="26"/>
      <c r="L219" s="13"/>
      <c r="M219" s="64"/>
      <c r="P219" s="13"/>
      <c r="Q219" s="25"/>
    </row>
    <row r="220" spans="2:17" ht="15" customHeight="1" x14ac:dyDescent="0.4">
      <c r="B220" s="26"/>
      <c r="L220" s="13"/>
      <c r="M220" s="64"/>
      <c r="P220" s="13"/>
      <c r="Q220" s="25"/>
    </row>
    <row r="221" spans="2:17" ht="15" customHeight="1" x14ac:dyDescent="0.4">
      <c r="B221" s="26"/>
      <c r="L221" s="13"/>
      <c r="M221" s="64"/>
      <c r="P221" s="13"/>
      <c r="Q221" s="25"/>
    </row>
    <row r="222" spans="2:17" ht="15" customHeight="1" x14ac:dyDescent="0.4">
      <c r="B222" s="26"/>
      <c r="L222" s="13"/>
      <c r="M222" s="64"/>
      <c r="P222" s="13"/>
      <c r="Q222" s="25"/>
    </row>
    <row r="223" spans="2:17" ht="15" customHeight="1" x14ac:dyDescent="0.4">
      <c r="B223" s="26"/>
      <c r="L223" s="13"/>
      <c r="M223" s="64"/>
      <c r="P223" s="13"/>
      <c r="Q223" s="25"/>
    </row>
    <row r="224" spans="2:17" ht="15" customHeight="1" x14ac:dyDescent="0.4">
      <c r="B224" s="26"/>
      <c r="L224" s="13"/>
      <c r="M224" s="64"/>
      <c r="P224" s="13"/>
      <c r="Q224" s="25"/>
    </row>
    <row r="225" spans="2:17" ht="15" customHeight="1" x14ac:dyDescent="0.4">
      <c r="B225" s="26"/>
      <c r="L225" s="13"/>
      <c r="M225" s="64"/>
      <c r="P225" s="13"/>
      <c r="Q225" s="25"/>
    </row>
    <row r="226" spans="2:17" ht="15" customHeight="1" x14ac:dyDescent="0.4">
      <c r="B226" s="26"/>
      <c r="L226" s="13"/>
      <c r="M226" s="64"/>
      <c r="P226" s="13"/>
      <c r="Q226" s="25"/>
    </row>
    <row r="227" spans="2:17" ht="15" customHeight="1" x14ac:dyDescent="0.4">
      <c r="B227" s="26"/>
      <c r="L227" s="13"/>
      <c r="M227" s="64"/>
      <c r="P227" s="13"/>
      <c r="Q227" s="25"/>
    </row>
    <row r="228" spans="2:17" ht="15" customHeight="1" x14ac:dyDescent="0.4">
      <c r="B228" s="26"/>
      <c r="L228" s="13"/>
      <c r="M228" s="64"/>
      <c r="P228" s="13"/>
      <c r="Q228" s="25"/>
    </row>
    <row r="229" spans="2:17" ht="15" customHeight="1" x14ac:dyDescent="0.4">
      <c r="B229" s="26"/>
      <c r="L229" s="13"/>
      <c r="M229" s="64"/>
      <c r="P229" s="13"/>
      <c r="Q229" s="25"/>
    </row>
    <row r="230" spans="2:17" ht="15" customHeight="1" x14ac:dyDescent="0.4">
      <c r="B230" s="26"/>
      <c r="L230" s="13"/>
      <c r="M230" s="64"/>
      <c r="P230" s="13"/>
      <c r="Q230" s="25"/>
    </row>
    <row r="231" spans="2:17" ht="15" customHeight="1" x14ac:dyDescent="0.4">
      <c r="B231" s="26"/>
      <c r="L231" s="13"/>
      <c r="M231" s="64"/>
      <c r="P231" s="13"/>
      <c r="Q231" s="25"/>
    </row>
    <row r="232" spans="2:17" ht="15" customHeight="1" x14ac:dyDescent="0.4">
      <c r="B232" s="26"/>
      <c r="L232" s="13"/>
      <c r="M232" s="64"/>
      <c r="P232" s="13"/>
      <c r="Q232" s="25"/>
    </row>
    <row r="233" spans="2:17" ht="15" customHeight="1" x14ac:dyDescent="0.4">
      <c r="B233" s="26"/>
      <c r="L233" s="13"/>
      <c r="M233" s="64"/>
      <c r="P233" s="13"/>
      <c r="Q233" s="25"/>
    </row>
    <row r="234" spans="2:17" ht="15" customHeight="1" x14ac:dyDescent="0.4">
      <c r="B234" s="26"/>
      <c r="L234" s="13"/>
      <c r="M234" s="64"/>
      <c r="P234" s="13"/>
      <c r="Q234" s="25"/>
    </row>
    <row r="235" spans="2:17" ht="15" customHeight="1" x14ac:dyDescent="0.4">
      <c r="B235" s="26"/>
      <c r="L235" s="13"/>
      <c r="M235" s="64"/>
      <c r="P235" s="13"/>
      <c r="Q235" s="25"/>
    </row>
    <row r="236" spans="2:17" ht="15" customHeight="1" x14ac:dyDescent="0.4">
      <c r="B236" s="26"/>
      <c r="L236" s="13"/>
      <c r="M236" s="64"/>
      <c r="P236" s="13"/>
      <c r="Q236" s="25"/>
    </row>
    <row r="237" spans="2:17" ht="15" customHeight="1" x14ac:dyDescent="0.4">
      <c r="B237" s="26"/>
      <c r="L237" s="13"/>
      <c r="M237" s="64"/>
      <c r="P237" s="13"/>
      <c r="Q237" s="25"/>
    </row>
    <row r="238" spans="2:17" ht="15" customHeight="1" x14ac:dyDescent="0.4">
      <c r="B238" s="26"/>
      <c r="L238" s="13"/>
      <c r="M238" s="64"/>
      <c r="P238" s="13"/>
      <c r="Q238" s="25"/>
    </row>
    <row r="239" spans="2:17" ht="15" customHeight="1" x14ac:dyDescent="0.4">
      <c r="B239" s="26"/>
      <c r="L239" s="13"/>
      <c r="M239" s="64"/>
      <c r="P239" s="13"/>
      <c r="Q239" s="25"/>
    </row>
    <row r="240" spans="2:17" ht="15" customHeight="1" x14ac:dyDescent="0.4">
      <c r="B240" s="26"/>
      <c r="L240" s="13"/>
      <c r="M240" s="64"/>
      <c r="P240" s="13"/>
      <c r="Q240" s="25"/>
    </row>
    <row r="241" spans="2:17" ht="15" customHeight="1" x14ac:dyDescent="0.4">
      <c r="B241" s="26"/>
      <c r="L241" s="13"/>
      <c r="M241" s="64"/>
      <c r="P241" s="13"/>
      <c r="Q241" s="25"/>
    </row>
    <row r="242" spans="2:17" ht="15" customHeight="1" x14ac:dyDescent="0.4">
      <c r="B242" s="26"/>
      <c r="L242" s="13"/>
      <c r="M242" s="64"/>
      <c r="P242" s="13"/>
      <c r="Q242" s="25"/>
    </row>
    <row r="243" spans="2:17" ht="15" customHeight="1" x14ac:dyDescent="0.4">
      <c r="B243" s="26"/>
      <c r="L243" s="13"/>
      <c r="M243" s="64"/>
      <c r="P243" s="13"/>
      <c r="Q243" s="25"/>
    </row>
    <row r="244" spans="2:17" ht="15" customHeight="1" x14ac:dyDescent="0.4">
      <c r="B244" s="26"/>
      <c r="L244" s="13"/>
      <c r="M244" s="64"/>
      <c r="P244" s="13"/>
      <c r="Q244" s="25"/>
    </row>
    <row r="245" spans="2:17" ht="15" customHeight="1" x14ac:dyDescent="0.4">
      <c r="B245" s="26"/>
      <c r="L245" s="13"/>
      <c r="M245" s="64"/>
      <c r="P245" s="13"/>
      <c r="Q245" s="25"/>
    </row>
    <row r="246" spans="2:17" ht="15" customHeight="1" x14ac:dyDescent="0.4">
      <c r="B246" s="26"/>
      <c r="L246" s="13"/>
      <c r="M246" s="64"/>
      <c r="P246" s="13"/>
      <c r="Q246" s="25"/>
    </row>
    <row r="247" spans="2:17" ht="15" customHeight="1" x14ac:dyDescent="0.4">
      <c r="B247" s="26"/>
      <c r="L247" s="13"/>
      <c r="M247" s="64"/>
      <c r="P247" s="13"/>
      <c r="Q247" s="25"/>
    </row>
    <row r="248" spans="2:17" ht="15" customHeight="1" x14ac:dyDescent="0.4">
      <c r="B248" s="26"/>
      <c r="L248" s="13"/>
      <c r="M248" s="64"/>
      <c r="P248" s="13"/>
      <c r="Q248" s="25"/>
    </row>
    <row r="249" spans="2:17" ht="15" customHeight="1" x14ac:dyDescent="0.4">
      <c r="B249" s="26"/>
      <c r="L249" s="13"/>
      <c r="M249" s="64"/>
      <c r="P249" s="13"/>
      <c r="Q249" s="25"/>
    </row>
    <row r="250" spans="2:17" ht="15" customHeight="1" x14ac:dyDescent="0.4">
      <c r="B250" s="26"/>
      <c r="L250" s="13"/>
      <c r="M250" s="64"/>
      <c r="P250" s="13"/>
      <c r="Q250" s="25"/>
    </row>
    <row r="251" spans="2:17" ht="15" customHeight="1" x14ac:dyDescent="0.4">
      <c r="B251" s="26"/>
      <c r="L251" s="13"/>
      <c r="M251" s="64"/>
      <c r="P251" s="13"/>
      <c r="Q251" s="25"/>
    </row>
    <row r="252" spans="2:17" ht="15" customHeight="1" x14ac:dyDescent="0.4">
      <c r="B252" s="26"/>
      <c r="L252" s="13"/>
      <c r="M252" s="64"/>
      <c r="P252" s="13"/>
      <c r="Q252" s="25"/>
    </row>
    <row r="253" spans="2:17" ht="15" customHeight="1" x14ac:dyDescent="0.4">
      <c r="B253" s="26"/>
      <c r="L253" s="13"/>
      <c r="M253" s="64"/>
      <c r="P253" s="13"/>
      <c r="Q253" s="25"/>
    </row>
    <row r="254" spans="2:17" ht="15" customHeight="1" x14ac:dyDescent="0.4">
      <c r="B254" s="26"/>
      <c r="L254" s="13"/>
      <c r="M254" s="64"/>
      <c r="P254" s="13"/>
      <c r="Q254" s="25"/>
    </row>
    <row r="255" spans="2:17" ht="15" customHeight="1" x14ac:dyDescent="0.4">
      <c r="B255" s="26"/>
      <c r="L255" s="13"/>
      <c r="M255" s="64"/>
      <c r="P255" s="13"/>
      <c r="Q255" s="25"/>
    </row>
    <row r="256" spans="2:17" ht="15" customHeight="1" x14ac:dyDescent="0.4">
      <c r="B256" s="26"/>
      <c r="L256" s="13"/>
      <c r="M256" s="64"/>
      <c r="P256" s="13"/>
      <c r="Q256" s="25"/>
    </row>
    <row r="257" spans="2:17" ht="15" customHeight="1" x14ac:dyDescent="0.4">
      <c r="B257" s="26"/>
      <c r="L257" s="13"/>
      <c r="M257" s="64"/>
      <c r="P257" s="13"/>
      <c r="Q257" s="25"/>
    </row>
    <row r="258" spans="2:17" ht="15" customHeight="1" x14ac:dyDescent="0.4">
      <c r="B258" s="26"/>
      <c r="L258" s="13"/>
      <c r="M258" s="64"/>
      <c r="P258" s="13"/>
      <c r="Q258" s="25"/>
    </row>
    <row r="259" spans="2:17" ht="15" customHeight="1" x14ac:dyDescent="0.4">
      <c r="B259" s="26"/>
      <c r="L259" s="13"/>
      <c r="M259" s="64"/>
      <c r="P259" s="13"/>
      <c r="Q259" s="25"/>
    </row>
    <row r="260" spans="2:17" ht="15" customHeight="1" x14ac:dyDescent="0.4">
      <c r="B260" s="26"/>
      <c r="L260" s="13"/>
      <c r="M260" s="64"/>
      <c r="P260" s="13"/>
      <c r="Q260" s="25"/>
    </row>
    <row r="261" spans="2:17" ht="15" customHeight="1" x14ac:dyDescent="0.4">
      <c r="B261" s="26"/>
      <c r="L261" s="13"/>
      <c r="M261" s="64"/>
      <c r="P261" s="13"/>
      <c r="Q261" s="25"/>
    </row>
    <row r="262" spans="2:17" ht="15" customHeight="1" x14ac:dyDescent="0.4">
      <c r="B262" s="26"/>
      <c r="L262" s="13"/>
      <c r="M262" s="64"/>
      <c r="P262" s="13"/>
      <c r="Q262" s="25"/>
    </row>
    <row r="263" spans="2:17" ht="15" customHeight="1" x14ac:dyDescent="0.4">
      <c r="B263" s="26"/>
      <c r="L263" s="13"/>
      <c r="M263" s="64"/>
      <c r="P263" s="13"/>
      <c r="Q263" s="25"/>
    </row>
    <row r="264" spans="2:17" ht="15" customHeight="1" x14ac:dyDescent="0.4">
      <c r="B264" s="26"/>
      <c r="L264" s="13"/>
      <c r="M264" s="64"/>
      <c r="P264" s="13"/>
      <c r="Q264" s="25"/>
    </row>
    <row r="265" spans="2:17" ht="15" customHeight="1" x14ac:dyDescent="0.4">
      <c r="B265" s="26"/>
      <c r="L265" s="13"/>
      <c r="M265" s="64"/>
      <c r="P265" s="13"/>
      <c r="Q265" s="25"/>
    </row>
    <row r="266" spans="2:17" ht="15" customHeight="1" x14ac:dyDescent="0.4">
      <c r="B266" s="26"/>
      <c r="L266" s="13"/>
      <c r="M266" s="64"/>
      <c r="P266" s="13"/>
      <c r="Q266" s="25"/>
    </row>
    <row r="267" spans="2:17" ht="15" customHeight="1" x14ac:dyDescent="0.4">
      <c r="B267" s="26"/>
      <c r="L267" s="13"/>
      <c r="M267" s="64"/>
      <c r="P267" s="13"/>
      <c r="Q267" s="25"/>
    </row>
    <row r="268" spans="2:17" ht="15" customHeight="1" x14ac:dyDescent="0.4">
      <c r="B268" s="26"/>
      <c r="L268" s="13"/>
      <c r="M268" s="64"/>
      <c r="P268" s="13"/>
      <c r="Q268" s="25"/>
    </row>
    <row r="269" spans="2:17" ht="15" customHeight="1" x14ac:dyDescent="0.4">
      <c r="B269" s="26"/>
      <c r="L269" s="13"/>
      <c r="M269" s="64"/>
      <c r="P269" s="13"/>
      <c r="Q269" s="25"/>
    </row>
    <row r="270" spans="2:17" ht="15" customHeight="1" x14ac:dyDescent="0.4">
      <c r="B270" s="26"/>
      <c r="L270" s="13"/>
      <c r="M270" s="64"/>
      <c r="P270" s="13"/>
      <c r="Q270" s="25"/>
    </row>
    <row r="271" spans="2:17" ht="15" customHeight="1" x14ac:dyDescent="0.4">
      <c r="B271" s="26"/>
      <c r="L271" s="13"/>
      <c r="M271" s="64"/>
      <c r="P271" s="13"/>
      <c r="Q271" s="25"/>
    </row>
    <row r="272" spans="2:17" ht="15" customHeight="1" x14ac:dyDescent="0.4">
      <c r="B272" s="26"/>
      <c r="L272" s="13"/>
      <c r="M272" s="64"/>
      <c r="P272" s="13"/>
      <c r="Q272" s="25"/>
    </row>
    <row r="273" spans="2:17" ht="15" customHeight="1" x14ac:dyDescent="0.4">
      <c r="B273" s="26"/>
      <c r="L273" s="13"/>
      <c r="M273" s="64"/>
      <c r="P273" s="13"/>
      <c r="Q273" s="25"/>
    </row>
    <row r="274" spans="2:17" ht="15" customHeight="1" x14ac:dyDescent="0.4">
      <c r="B274" s="26"/>
      <c r="L274" s="13"/>
      <c r="M274" s="64"/>
      <c r="P274" s="13"/>
      <c r="Q274" s="25"/>
    </row>
    <row r="275" spans="2:17" ht="15" customHeight="1" x14ac:dyDescent="0.4">
      <c r="B275" s="26"/>
      <c r="L275" s="13"/>
      <c r="M275" s="64"/>
      <c r="P275" s="13"/>
      <c r="Q275" s="25"/>
    </row>
    <row r="276" spans="2:17" ht="15" customHeight="1" x14ac:dyDescent="0.4">
      <c r="B276" s="26"/>
      <c r="L276" s="13"/>
      <c r="M276" s="64"/>
      <c r="P276" s="13"/>
      <c r="Q276" s="25"/>
    </row>
    <row r="277" spans="2:17" ht="15" customHeight="1" x14ac:dyDescent="0.4">
      <c r="B277" s="26"/>
      <c r="L277" s="13"/>
      <c r="M277" s="64"/>
      <c r="P277" s="13"/>
      <c r="Q277" s="25"/>
    </row>
    <row r="278" spans="2:17" ht="15" customHeight="1" x14ac:dyDescent="0.4">
      <c r="B278" s="26"/>
      <c r="L278" s="13"/>
      <c r="M278" s="64"/>
      <c r="P278" s="13"/>
      <c r="Q278" s="25"/>
    </row>
    <row r="279" spans="2:17" ht="15" customHeight="1" x14ac:dyDescent="0.4">
      <c r="B279" s="26"/>
      <c r="L279" s="13"/>
      <c r="M279" s="64"/>
      <c r="P279" s="13"/>
      <c r="Q279" s="25"/>
    </row>
    <row r="280" spans="2:17" ht="15" customHeight="1" x14ac:dyDescent="0.4">
      <c r="B280" s="26"/>
      <c r="L280" s="13"/>
      <c r="M280" s="64"/>
      <c r="P280" s="13"/>
      <c r="Q280" s="25"/>
    </row>
    <row r="281" spans="2:17" ht="15" customHeight="1" x14ac:dyDescent="0.4">
      <c r="B281" s="26"/>
      <c r="L281" s="13"/>
      <c r="M281" s="64"/>
      <c r="P281" s="13"/>
      <c r="Q281" s="25"/>
    </row>
    <row r="282" spans="2:17" ht="15" customHeight="1" x14ac:dyDescent="0.4">
      <c r="B282" s="26"/>
      <c r="L282" s="13"/>
      <c r="M282" s="64"/>
      <c r="P282" s="13"/>
      <c r="Q282" s="25"/>
    </row>
    <row r="283" spans="2:17" ht="15" customHeight="1" x14ac:dyDescent="0.4">
      <c r="B283" s="26"/>
      <c r="L283" s="13"/>
      <c r="M283" s="64"/>
      <c r="P283" s="13"/>
      <c r="Q283" s="25"/>
    </row>
    <row r="284" spans="2:17" ht="15" customHeight="1" x14ac:dyDescent="0.4">
      <c r="B284" s="26"/>
      <c r="L284" s="13"/>
      <c r="M284" s="64"/>
      <c r="P284" s="13"/>
      <c r="Q284" s="25"/>
    </row>
    <row r="285" spans="2:17" ht="15" customHeight="1" x14ac:dyDescent="0.4">
      <c r="B285" s="26"/>
      <c r="L285" s="13"/>
      <c r="M285" s="64"/>
      <c r="P285" s="13"/>
      <c r="Q285" s="25"/>
    </row>
    <row r="286" spans="2:17" ht="15" customHeight="1" x14ac:dyDescent="0.4">
      <c r="B286" s="26"/>
      <c r="L286" s="13"/>
      <c r="M286" s="64"/>
      <c r="P286" s="13"/>
      <c r="Q286" s="25"/>
    </row>
    <row r="287" spans="2:17" ht="15" customHeight="1" x14ac:dyDescent="0.4">
      <c r="B287" s="26"/>
      <c r="L287" s="13"/>
      <c r="M287" s="64"/>
      <c r="P287" s="13"/>
      <c r="Q287" s="25"/>
    </row>
    <row r="288" spans="2:17" ht="15" customHeight="1" x14ac:dyDescent="0.4">
      <c r="B288" s="26"/>
      <c r="L288" s="13"/>
      <c r="M288" s="64"/>
      <c r="P288" s="13"/>
      <c r="Q288" s="25"/>
    </row>
    <row r="289" spans="2:17" ht="15" customHeight="1" x14ac:dyDescent="0.4">
      <c r="B289" s="26"/>
      <c r="L289" s="13"/>
      <c r="M289" s="64"/>
      <c r="P289" s="13"/>
      <c r="Q289" s="25"/>
    </row>
    <row r="290" spans="2:17" ht="15" customHeight="1" x14ac:dyDescent="0.4">
      <c r="B290" s="26"/>
      <c r="L290" s="13"/>
      <c r="M290" s="64"/>
      <c r="P290" s="13"/>
      <c r="Q290" s="25"/>
    </row>
    <row r="291" spans="2:17" ht="15" customHeight="1" x14ac:dyDescent="0.4">
      <c r="B291" s="26"/>
      <c r="L291" s="13"/>
      <c r="M291" s="64"/>
      <c r="P291" s="13"/>
      <c r="Q291" s="25"/>
    </row>
    <row r="292" spans="2:17" ht="15" customHeight="1" x14ac:dyDescent="0.4">
      <c r="B292" s="26"/>
      <c r="L292" s="13"/>
      <c r="M292" s="64"/>
      <c r="P292" s="13"/>
      <c r="Q292" s="25"/>
    </row>
    <row r="293" spans="2:17" ht="15" customHeight="1" x14ac:dyDescent="0.4">
      <c r="B293" s="26"/>
      <c r="L293" s="13"/>
      <c r="M293" s="64"/>
      <c r="P293" s="13"/>
      <c r="Q293" s="25"/>
    </row>
    <row r="294" spans="2:17" ht="15" customHeight="1" x14ac:dyDescent="0.4">
      <c r="B294" s="26"/>
      <c r="L294" s="13"/>
      <c r="M294" s="64"/>
      <c r="P294" s="13"/>
      <c r="Q294" s="25"/>
    </row>
    <row r="295" spans="2:17" ht="15" customHeight="1" x14ac:dyDescent="0.4">
      <c r="B295" s="26"/>
      <c r="L295" s="13"/>
      <c r="M295" s="64"/>
      <c r="P295" s="13"/>
      <c r="Q295" s="25"/>
    </row>
    <row r="296" spans="2:17" ht="15" customHeight="1" x14ac:dyDescent="0.4">
      <c r="B296" s="26"/>
      <c r="L296" s="13"/>
      <c r="M296" s="64"/>
      <c r="P296" s="13"/>
      <c r="Q296" s="25"/>
    </row>
    <row r="297" spans="2:17" ht="15" customHeight="1" x14ac:dyDescent="0.4">
      <c r="B297" s="26"/>
      <c r="L297" s="13"/>
      <c r="M297" s="64"/>
      <c r="P297" s="13"/>
      <c r="Q297" s="25"/>
    </row>
    <row r="298" spans="2:17" ht="15" customHeight="1" x14ac:dyDescent="0.4">
      <c r="B298" s="26"/>
      <c r="L298" s="13"/>
      <c r="M298" s="64"/>
      <c r="P298" s="13"/>
      <c r="Q298" s="25"/>
    </row>
    <row r="299" spans="2:17" ht="15" customHeight="1" x14ac:dyDescent="0.4">
      <c r="B299" s="26"/>
      <c r="L299" s="13"/>
      <c r="M299" s="64"/>
      <c r="P299" s="13"/>
      <c r="Q299" s="25"/>
    </row>
    <row r="300" spans="2:17" ht="15" customHeight="1" x14ac:dyDescent="0.4">
      <c r="B300" s="26"/>
      <c r="L300" s="13"/>
      <c r="M300" s="64"/>
      <c r="P300" s="13"/>
      <c r="Q300" s="25"/>
    </row>
    <row r="301" spans="2:17" ht="15" customHeight="1" x14ac:dyDescent="0.4">
      <c r="B301" s="26"/>
      <c r="L301" s="13"/>
      <c r="M301" s="64"/>
      <c r="P301" s="13"/>
      <c r="Q301" s="25"/>
    </row>
    <row r="302" spans="2:17" ht="15" customHeight="1" x14ac:dyDescent="0.4">
      <c r="B302" s="26"/>
      <c r="L302" s="13"/>
      <c r="M302" s="64"/>
      <c r="P302" s="13"/>
      <c r="Q302" s="25"/>
    </row>
    <row r="303" spans="2:17" ht="15" customHeight="1" x14ac:dyDescent="0.4">
      <c r="B303" s="26"/>
      <c r="L303" s="13"/>
      <c r="M303" s="64"/>
      <c r="P303" s="13"/>
      <c r="Q303" s="25"/>
    </row>
    <row r="304" spans="2:17" ht="15" customHeight="1" x14ac:dyDescent="0.4">
      <c r="B304" s="26"/>
      <c r="L304" s="13"/>
      <c r="M304" s="64"/>
      <c r="P304" s="13"/>
      <c r="Q304" s="25"/>
    </row>
    <row r="305" spans="2:17" ht="15" customHeight="1" x14ac:dyDescent="0.4">
      <c r="B305" s="26"/>
      <c r="L305" s="13"/>
      <c r="M305" s="64"/>
      <c r="P305" s="13"/>
      <c r="Q305" s="25"/>
    </row>
    <row r="306" spans="2:17" ht="15" customHeight="1" x14ac:dyDescent="0.4">
      <c r="B306" s="26"/>
      <c r="L306" s="13"/>
      <c r="M306" s="64"/>
      <c r="P306" s="13"/>
      <c r="Q306" s="25"/>
    </row>
    <row r="307" spans="2:17" ht="15" customHeight="1" x14ac:dyDescent="0.4">
      <c r="B307" s="26"/>
      <c r="L307" s="13"/>
      <c r="M307" s="64"/>
      <c r="P307" s="13"/>
      <c r="Q307" s="25"/>
    </row>
    <row r="308" spans="2:17" ht="15" customHeight="1" x14ac:dyDescent="0.4">
      <c r="B308" s="26"/>
      <c r="L308" s="13"/>
      <c r="M308" s="64"/>
      <c r="P308" s="13"/>
      <c r="Q308" s="25"/>
    </row>
    <row r="309" spans="2:17" ht="15" customHeight="1" x14ac:dyDescent="0.4">
      <c r="B309" s="26"/>
      <c r="L309" s="13"/>
      <c r="M309" s="64"/>
      <c r="P309" s="13"/>
      <c r="Q309" s="25"/>
    </row>
  </sheetData>
  <sheetProtection sheet="1" objects="1" scenarios="1"/>
  <mergeCells count="167">
    <mergeCell ref="P36:Y37"/>
    <mergeCell ref="R4:S5"/>
    <mergeCell ref="M9:M10"/>
    <mergeCell ref="S11:S13"/>
    <mergeCell ref="A36:F36"/>
    <mergeCell ref="G36:O36"/>
    <mergeCell ref="A33:O33"/>
    <mergeCell ref="G13:H13"/>
    <mergeCell ref="M18:T18"/>
    <mergeCell ref="M17:T17"/>
    <mergeCell ref="E31:I31"/>
    <mergeCell ref="E30:I30"/>
    <mergeCell ref="A8:J8"/>
    <mergeCell ref="A6:J6"/>
    <mergeCell ref="O3:P4"/>
    <mergeCell ref="N3:N4"/>
    <mergeCell ref="M3:M4"/>
    <mergeCell ref="P30:Y31"/>
    <mergeCell ref="M5:M6"/>
    <mergeCell ref="N5:N6"/>
    <mergeCell ref="A35:O35"/>
    <mergeCell ref="A37:A38"/>
    <mergeCell ref="B37:B38"/>
    <mergeCell ref="C37:C38"/>
    <mergeCell ref="M2:N2"/>
    <mergeCell ref="O5:P6"/>
    <mergeCell ref="O7:P7"/>
    <mergeCell ref="O8:Q8"/>
    <mergeCell ref="R7:S8"/>
    <mergeCell ref="R6:S6"/>
    <mergeCell ref="A16:J23"/>
    <mergeCell ref="A7:J7"/>
    <mergeCell ref="L55:O55"/>
    <mergeCell ref="L52:O52"/>
    <mergeCell ref="L47:O47"/>
    <mergeCell ref="L48:O48"/>
    <mergeCell ref="L49:O49"/>
    <mergeCell ref="L46:O46"/>
    <mergeCell ref="L40:O40"/>
    <mergeCell ref="L50:O50"/>
    <mergeCell ref="L51:O51"/>
    <mergeCell ref="L41:O41"/>
    <mergeCell ref="L42:O42"/>
    <mergeCell ref="L43:O43"/>
    <mergeCell ref="L44:O44"/>
    <mergeCell ref="L45:O45"/>
    <mergeCell ref="L53:O53"/>
    <mergeCell ref="L54:O54"/>
    <mergeCell ref="F37:G37"/>
    <mergeCell ref="H37:H38"/>
    <mergeCell ref="L37:O38"/>
    <mergeCell ref="L74:O74"/>
    <mergeCell ref="L59:O59"/>
    <mergeCell ref="L60:O60"/>
    <mergeCell ref="L61:O61"/>
    <mergeCell ref="L56:O56"/>
    <mergeCell ref="L57:O57"/>
    <mergeCell ref="L58:O58"/>
    <mergeCell ref="A1:J1"/>
    <mergeCell ref="A30:B30"/>
    <mergeCell ref="C30:D30"/>
    <mergeCell ref="A26:C26"/>
    <mergeCell ref="D26:F26"/>
    <mergeCell ref="F9:F12"/>
    <mergeCell ref="A25:C25"/>
    <mergeCell ref="D25:F25"/>
    <mergeCell ref="G25:H25"/>
    <mergeCell ref="G10:J12"/>
    <mergeCell ref="H9:J9"/>
    <mergeCell ref="B3:D5"/>
    <mergeCell ref="I25:J25"/>
    <mergeCell ref="A27:B27"/>
    <mergeCell ref="C27:D27"/>
    <mergeCell ref="E27:F28"/>
    <mergeCell ref="E29:F29"/>
    <mergeCell ref="G29:J29"/>
    <mergeCell ref="I26:J26"/>
    <mergeCell ref="G26:H26"/>
    <mergeCell ref="E3:H5"/>
    <mergeCell ref="I3:I5"/>
    <mergeCell ref="G27:J27"/>
    <mergeCell ref="G28:J28"/>
    <mergeCell ref="A10:D11"/>
    <mergeCell ref="A14:J15"/>
    <mergeCell ref="C31:D31"/>
    <mergeCell ref="A31:B31"/>
    <mergeCell ref="A32:J32"/>
    <mergeCell ref="L91:O91"/>
    <mergeCell ref="L92:O92"/>
    <mergeCell ref="L93:O93"/>
    <mergeCell ref="L94:O94"/>
    <mergeCell ref="D37:E37"/>
    <mergeCell ref="J38:K38"/>
    <mergeCell ref="L39:O39"/>
    <mergeCell ref="A34:O34"/>
    <mergeCell ref="L75:O75"/>
    <mergeCell ref="L76:O76"/>
    <mergeCell ref="L68:O68"/>
    <mergeCell ref="L69:O69"/>
    <mergeCell ref="L70:O70"/>
    <mergeCell ref="L65:O65"/>
    <mergeCell ref="L66:O66"/>
    <mergeCell ref="L67:O67"/>
    <mergeCell ref="L62:O62"/>
    <mergeCell ref="L63:O63"/>
    <mergeCell ref="L64:O64"/>
    <mergeCell ref="L81:O81"/>
    <mergeCell ref="L71:O71"/>
    <mergeCell ref="L72:O72"/>
    <mergeCell ref="L73:O73"/>
    <mergeCell ref="L87:O87"/>
    <mergeCell ref="L88:O88"/>
    <mergeCell ref="L83:O83"/>
    <mergeCell ref="L84:O84"/>
    <mergeCell ref="L85:O85"/>
    <mergeCell ref="L86:O86"/>
    <mergeCell ref="L82:O82"/>
    <mergeCell ref="L77:O77"/>
    <mergeCell ref="L136:O136"/>
    <mergeCell ref="L137:O137"/>
    <mergeCell ref="L138:O138"/>
    <mergeCell ref="L131:O131"/>
    <mergeCell ref="L132:O132"/>
    <mergeCell ref="L133:O133"/>
    <mergeCell ref="L134:O134"/>
    <mergeCell ref="L135:O135"/>
    <mergeCell ref="L126:O126"/>
    <mergeCell ref="L127:O127"/>
    <mergeCell ref="L128:O128"/>
    <mergeCell ref="L129:O129"/>
    <mergeCell ref="L130:O130"/>
    <mergeCell ref="L121:O121"/>
    <mergeCell ref="L122:O122"/>
    <mergeCell ref="L123:O123"/>
    <mergeCell ref="L124:O124"/>
    <mergeCell ref="L125:O125"/>
    <mergeCell ref="L119:O119"/>
    <mergeCell ref="L120:O120"/>
    <mergeCell ref="L111:O111"/>
    <mergeCell ref="L112:O112"/>
    <mergeCell ref="L113:O113"/>
    <mergeCell ref="L114:O114"/>
    <mergeCell ref="L115:O115"/>
    <mergeCell ref="L109:O109"/>
    <mergeCell ref="L110:O110"/>
    <mergeCell ref="L116:O116"/>
    <mergeCell ref="L117:O117"/>
    <mergeCell ref="L118:O118"/>
    <mergeCell ref="L78:O78"/>
    <mergeCell ref="L101:O101"/>
    <mergeCell ref="L102:O102"/>
    <mergeCell ref="L103:O103"/>
    <mergeCell ref="L104:O104"/>
    <mergeCell ref="L105:O105"/>
    <mergeCell ref="L96:O96"/>
    <mergeCell ref="L97:O97"/>
    <mergeCell ref="L98:O98"/>
    <mergeCell ref="L99:O99"/>
    <mergeCell ref="L100:O100"/>
    <mergeCell ref="L79:O79"/>
    <mergeCell ref="L106:O106"/>
    <mergeCell ref="L107:O107"/>
    <mergeCell ref="L108:O108"/>
    <mergeCell ref="L95:O95"/>
    <mergeCell ref="L90:O90"/>
    <mergeCell ref="L89:O89"/>
    <mergeCell ref="L80:O80"/>
  </mergeCells>
  <phoneticPr fontId="1"/>
  <dataValidations count="3">
    <dataValidation type="whole" allowBlank="1" showInputMessage="1" showErrorMessage="1" errorTitle="1～23" error="1～23の間の参加回数を、半角数字で入力してください。" sqref="I39:I138" xr:uid="{D95C4FC5-6819-42BE-AE71-5123BEBC9D19}">
      <formula1>1</formula1>
      <formula2>23</formula2>
    </dataValidation>
    <dataValidation type="whole" errorStyle="warning" operator="equal" allowBlank="1" showInputMessage="1" showErrorMessage="1" errorTitle="参加に『1』" error="参加する方に数字の『1』を入力してください。" sqref="J39:K138" xr:uid="{F9857D90-4D7E-439B-99FE-47FDA073C31C}">
      <formula1>1</formula1>
    </dataValidation>
    <dataValidation type="textLength" allowBlank="1" showInputMessage="1" showErrorMessage="1" sqref="G26:H26" xr:uid="{C2C8296C-8DAB-46F1-B38A-F557F3DD28F9}">
      <formula1>1</formula1>
      <formula2>8</formula2>
    </dataValidation>
  </dataValidations>
  <hyperlinks>
    <hyperlink ref="E3" r:id="rId1" xr:uid="{8E63CA31-140C-4BFF-B6A9-774CDE0A8993}"/>
    <hyperlink ref="H9" r:id="rId2" xr:uid="{7BD61CE8-C5AD-4B5B-B472-48AC5D323212}"/>
  </hyperlinks>
  <pageMargins left="0.31496062992125984" right="0.31496062992125984" top="0.35433070866141736" bottom="0.35433070866141736" header="0.31496062992125984" footer="0.31496062992125984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F1/F0" error="F1かF0を半角大文字で入力してください。" xr:uid="{52AABE16-0CF6-4910-85BF-89E98C2035E7}">
          <x14:formula1>
            <xm:f>リスト!$D$2:$D$3</xm:f>
          </x14:formula1>
          <xm:sqref>B39:B138</xm:sqref>
        </x14:dataValidation>
        <x14:dataValidation type="list" allowBlank="1" showInputMessage="1" showErrorMessage="1" errorTitle="A/B/C/D/E" error="部門に対応したアルファベットを、半角大文字で入力してください。" xr:uid="{9B2F653E-A7B8-4FC3-AFDC-78DB250659DA}">
          <x14:formula1>
            <xm:f>リスト!$B$2:$B$6</xm:f>
          </x14:formula1>
          <xm:sqref>C39:C138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B956-AEF7-4B41-A87E-4C09115653BF}">
  <sheetPr codeName="Sheet12"/>
  <dimension ref="A1:S1020"/>
  <sheetViews>
    <sheetView topLeftCell="A87" workbookViewId="0">
      <selection activeCell="C116" sqref="C116"/>
    </sheetView>
  </sheetViews>
  <sheetFormatPr defaultRowHeight="18.75" x14ac:dyDescent="0.4"/>
  <cols>
    <col min="3" max="3" width="19.25" bestFit="1" customWidth="1"/>
    <col min="7" max="7" width="13" bestFit="1" customWidth="1"/>
    <col min="9" max="9" width="13" bestFit="1" customWidth="1"/>
    <col min="11" max="11" width="21.25" bestFit="1" customWidth="1"/>
    <col min="12" max="12" width="3.5" bestFit="1" customWidth="1"/>
    <col min="14" max="14" width="33.625" bestFit="1" customWidth="1"/>
    <col min="16" max="16" width="46" bestFit="1" customWidth="1"/>
    <col min="18" max="18" width="33.625" bestFit="1" customWidth="1"/>
  </cols>
  <sheetData>
    <row r="1" spans="1:19" x14ac:dyDescent="0.4">
      <c r="A1" t="s">
        <v>28</v>
      </c>
      <c r="B1" t="s">
        <v>25</v>
      </c>
      <c r="D1" t="s">
        <v>24</v>
      </c>
      <c r="G1">
        <v>2021</v>
      </c>
      <c r="H1" t="s">
        <v>39</v>
      </c>
      <c r="I1">
        <v>2020</v>
      </c>
      <c r="J1" t="s">
        <v>39</v>
      </c>
      <c r="K1">
        <v>2019</v>
      </c>
      <c r="L1" t="s">
        <v>1965</v>
      </c>
      <c r="N1" s="7">
        <v>2021</v>
      </c>
      <c r="O1" s="7" t="s">
        <v>29</v>
      </c>
      <c r="P1" s="7">
        <v>2020</v>
      </c>
      <c r="Q1" t="s">
        <v>1109</v>
      </c>
      <c r="R1" s="7">
        <v>2019</v>
      </c>
    </row>
    <row r="2" spans="1:19" x14ac:dyDescent="0.4">
      <c r="A2" t="s">
        <v>999</v>
      </c>
      <c r="B2" t="s">
        <v>1000</v>
      </c>
      <c r="C2" t="s">
        <v>1001</v>
      </c>
      <c r="D2" t="s">
        <v>190</v>
      </c>
      <c r="G2" t="s">
        <v>26</v>
      </c>
      <c r="I2" t="s">
        <v>26</v>
      </c>
      <c r="N2" t="s">
        <v>185</v>
      </c>
      <c r="O2">
        <v>2</v>
      </c>
      <c r="P2" t="s">
        <v>185</v>
      </c>
      <c r="Q2">
        <v>1</v>
      </c>
      <c r="R2" t="s">
        <v>693</v>
      </c>
      <c r="S2">
        <v>7</v>
      </c>
    </row>
    <row r="3" spans="1:19" x14ac:dyDescent="0.4">
      <c r="A3" t="s">
        <v>1002</v>
      </c>
      <c r="B3" t="s">
        <v>33</v>
      </c>
      <c r="C3" t="s">
        <v>1003</v>
      </c>
      <c r="D3" t="s">
        <v>583</v>
      </c>
      <c r="G3" t="s">
        <v>714</v>
      </c>
      <c r="H3">
        <v>2</v>
      </c>
      <c r="I3" t="s">
        <v>714</v>
      </c>
      <c r="J3">
        <v>1</v>
      </c>
      <c r="K3" t="s">
        <v>499</v>
      </c>
      <c r="L3">
        <v>2</v>
      </c>
      <c r="N3" t="s">
        <v>1224</v>
      </c>
      <c r="O3">
        <v>2</v>
      </c>
      <c r="P3" t="s">
        <v>221</v>
      </c>
      <c r="Q3">
        <v>1</v>
      </c>
      <c r="R3" t="s">
        <v>320</v>
      </c>
      <c r="S3">
        <v>10</v>
      </c>
    </row>
    <row r="4" spans="1:19" x14ac:dyDescent="0.4">
      <c r="A4" t="s">
        <v>1004</v>
      </c>
      <c r="B4" t="s">
        <v>1005</v>
      </c>
      <c r="C4" t="s">
        <v>1006</v>
      </c>
      <c r="G4" t="s">
        <v>1450</v>
      </c>
      <c r="H4">
        <v>1</v>
      </c>
      <c r="I4" t="s">
        <v>222</v>
      </c>
      <c r="J4">
        <v>1</v>
      </c>
      <c r="K4" t="s">
        <v>501</v>
      </c>
      <c r="L4">
        <v>1</v>
      </c>
      <c r="N4" t="s">
        <v>1362</v>
      </c>
      <c r="O4">
        <v>1</v>
      </c>
      <c r="P4" t="s">
        <v>693</v>
      </c>
      <c r="Q4">
        <v>8</v>
      </c>
      <c r="R4" t="s">
        <v>154</v>
      </c>
      <c r="S4">
        <v>1</v>
      </c>
    </row>
    <row r="5" spans="1:19" x14ac:dyDescent="0.4">
      <c r="A5" t="s">
        <v>1007</v>
      </c>
      <c r="B5" t="s">
        <v>1008</v>
      </c>
      <c r="C5" t="s">
        <v>1009</v>
      </c>
      <c r="G5" t="s">
        <v>1451</v>
      </c>
      <c r="H5">
        <v>1</v>
      </c>
      <c r="I5" t="s">
        <v>711</v>
      </c>
      <c r="J5">
        <v>1</v>
      </c>
      <c r="K5" t="s">
        <v>649</v>
      </c>
      <c r="L5">
        <v>1</v>
      </c>
      <c r="N5" t="s">
        <v>693</v>
      </c>
      <c r="O5">
        <v>9</v>
      </c>
      <c r="P5" t="s">
        <v>883</v>
      </c>
      <c r="Q5">
        <v>1</v>
      </c>
      <c r="R5" t="s">
        <v>497</v>
      </c>
      <c r="S5">
        <v>0</v>
      </c>
    </row>
    <row r="6" spans="1:19" x14ac:dyDescent="0.4">
      <c r="A6" t="s">
        <v>1010</v>
      </c>
      <c r="B6" t="s">
        <v>40</v>
      </c>
      <c r="C6" t="s">
        <v>1011</v>
      </c>
      <c r="G6" t="s">
        <v>1571</v>
      </c>
      <c r="H6">
        <v>1</v>
      </c>
      <c r="I6" t="s">
        <v>712</v>
      </c>
      <c r="J6">
        <v>1</v>
      </c>
      <c r="K6" t="s">
        <v>650</v>
      </c>
      <c r="L6">
        <v>1</v>
      </c>
      <c r="N6" t="s">
        <v>1602</v>
      </c>
      <c r="O6">
        <v>1</v>
      </c>
      <c r="P6" t="s">
        <v>312</v>
      </c>
      <c r="Q6">
        <v>1</v>
      </c>
      <c r="R6" t="s">
        <v>1966</v>
      </c>
      <c r="S6">
        <v>7</v>
      </c>
    </row>
    <row r="7" spans="1:19" x14ac:dyDescent="0.4">
      <c r="A7" t="s">
        <v>1012</v>
      </c>
      <c r="G7" t="s">
        <v>155</v>
      </c>
      <c r="H7">
        <v>2</v>
      </c>
      <c r="I7" t="s">
        <v>713</v>
      </c>
      <c r="J7">
        <v>1</v>
      </c>
      <c r="K7" t="s">
        <v>1457</v>
      </c>
      <c r="L7">
        <v>1</v>
      </c>
      <c r="N7" t="s">
        <v>1274</v>
      </c>
      <c r="O7">
        <v>1</v>
      </c>
      <c r="P7" t="s">
        <v>320</v>
      </c>
      <c r="Q7">
        <v>11</v>
      </c>
      <c r="R7" t="s">
        <v>168</v>
      </c>
      <c r="S7">
        <v>15</v>
      </c>
    </row>
    <row r="8" spans="1:19" x14ac:dyDescent="0.4">
      <c r="A8" t="s">
        <v>1013</v>
      </c>
      <c r="G8" t="s">
        <v>1294</v>
      </c>
      <c r="H8">
        <v>1</v>
      </c>
      <c r="I8" t="s">
        <v>704</v>
      </c>
      <c r="J8">
        <v>1</v>
      </c>
      <c r="K8" t="s">
        <v>254</v>
      </c>
      <c r="L8">
        <v>1</v>
      </c>
      <c r="N8" t="s">
        <v>1116</v>
      </c>
      <c r="O8">
        <v>1</v>
      </c>
      <c r="P8" t="s">
        <v>154</v>
      </c>
      <c r="Q8">
        <v>2</v>
      </c>
      <c r="R8" t="s">
        <v>177</v>
      </c>
      <c r="S8">
        <v>10</v>
      </c>
    </row>
    <row r="9" spans="1:19" x14ac:dyDescent="0.4">
      <c r="A9" t="s">
        <v>1014</v>
      </c>
      <c r="G9" t="s">
        <v>112</v>
      </c>
      <c r="H9">
        <v>2</v>
      </c>
      <c r="I9" t="s">
        <v>705</v>
      </c>
      <c r="J9">
        <v>1</v>
      </c>
      <c r="K9" t="s">
        <v>255</v>
      </c>
      <c r="L9">
        <v>1</v>
      </c>
      <c r="N9" t="s">
        <v>312</v>
      </c>
      <c r="O9">
        <v>2</v>
      </c>
      <c r="P9" t="s">
        <v>497</v>
      </c>
      <c r="Q9">
        <v>8</v>
      </c>
      <c r="R9" t="s">
        <v>1967</v>
      </c>
      <c r="S9">
        <v>8</v>
      </c>
    </row>
    <row r="10" spans="1:19" x14ac:dyDescent="0.4">
      <c r="A10" t="s">
        <v>1015</v>
      </c>
      <c r="G10" t="s">
        <v>649</v>
      </c>
      <c r="H10">
        <v>3</v>
      </c>
      <c r="I10" t="s">
        <v>706</v>
      </c>
      <c r="J10">
        <v>1</v>
      </c>
      <c r="K10" t="s">
        <v>256</v>
      </c>
      <c r="L10">
        <v>3</v>
      </c>
      <c r="N10" t="s">
        <v>1133</v>
      </c>
      <c r="O10">
        <v>1</v>
      </c>
      <c r="P10" t="s">
        <v>111</v>
      </c>
      <c r="Q10">
        <v>8</v>
      </c>
      <c r="R10" t="s">
        <v>396</v>
      </c>
      <c r="S10">
        <v>5</v>
      </c>
    </row>
    <row r="11" spans="1:19" x14ac:dyDescent="0.4">
      <c r="A11" t="s">
        <v>34</v>
      </c>
      <c r="G11" t="s">
        <v>650</v>
      </c>
      <c r="H11">
        <v>3</v>
      </c>
      <c r="I11" t="s">
        <v>707</v>
      </c>
      <c r="J11">
        <v>1</v>
      </c>
      <c r="K11" t="s">
        <v>352</v>
      </c>
      <c r="L11">
        <v>1</v>
      </c>
      <c r="N11" t="s">
        <v>1220</v>
      </c>
      <c r="O11">
        <v>15</v>
      </c>
      <c r="P11" t="s">
        <v>168</v>
      </c>
      <c r="Q11">
        <v>16</v>
      </c>
      <c r="R11" t="s">
        <v>359</v>
      </c>
      <c r="S11">
        <v>8</v>
      </c>
    </row>
    <row r="12" spans="1:19" x14ac:dyDescent="0.4">
      <c r="A12" t="s">
        <v>1016</v>
      </c>
      <c r="G12" t="s">
        <v>1456</v>
      </c>
      <c r="H12">
        <v>1</v>
      </c>
      <c r="I12" t="s">
        <v>708</v>
      </c>
      <c r="J12">
        <v>1</v>
      </c>
      <c r="K12" t="s">
        <v>903</v>
      </c>
      <c r="L12">
        <v>3</v>
      </c>
      <c r="N12" t="s">
        <v>320</v>
      </c>
      <c r="O12">
        <v>12</v>
      </c>
      <c r="P12" t="s">
        <v>177</v>
      </c>
      <c r="Q12">
        <v>11</v>
      </c>
      <c r="R12" t="s">
        <v>809</v>
      </c>
      <c r="S12">
        <v>20</v>
      </c>
    </row>
    <row r="13" spans="1:19" x14ac:dyDescent="0.4">
      <c r="A13" t="s">
        <v>1017</v>
      </c>
      <c r="G13" t="s">
        <v>305</v>
      </c>
      <c r="H13">
        <v>2</v>
      </c>
      <c r="I13" t="s">
        <v>709</v>
      </c>
      <c r="J13">
        <v>1</v>
      </c>
      <c r="K13" t="s">
        <v>902</v>
      </c>
      <c r="L13">
        <v>1</v>
      </c>
      <c r="N13" t="s">
        <v>154</v>
      </c>
      <c r="O13">
        <v>3</v>
      </c>
      <c r="P13" t="s">
        <v>396</v>
      </c>
      <c r="Q13">
        <v>6</v>
      </c>
      <c r="R13" t="s">
        <v>648</v>
      </c>
      <c r="S13">
        <v>10</v>
      </c>
    </row>
    <row r="14" spans="1:19" x14ac:dyDescent="0.4">
      <c r="A14" t="s">
        <v>1018</v>
      </c>
      <c r="G14" t="s">
        <v>306</v>
      </c>
      <c r="H14">
        <v>2</v>
      </c>
      <c r="I14" t="s">
        <v>700</v>
      </c>
      <c r="J14">
        <v>1</v>
      </c>
      <c r="K14" t="s">
        <v>910</v>
      </c>
      <c r="L14">
        <v>2</v>
      </c>
      <c r="N14" t="s">
        <v>497</v>
      </c>
      <c r="O14">
        <v>9</v>
      </c>
      <c r="P14" t="s">
        <v>359</v>
      </c>
      <c r="Q14">
        <v>9</v>
      </c>
      <c r="R14" t="s">
        <v>203</v>
      </c>
      <c r="S14">
        <v>6</v>
      </c>
    </row>
    <row r="15" spans="1:19" x14ac:dyDescent="0.4">
      <c r="A15" t="s">
        <v>1019</v>
      </c>
      <c r="G15" t="s">
        <v>1282</v>
      </c>
      <c r="H15">
        <v>1</v>
      </c>
      <c r="I15" t="s">
        <v>701</v>
      </c>
      <c r="J15">
        <v>1</v>
      </c>
      <c r="K15" t="s">
        <v>886</v>
      </c>
      <c r="L15">
        <v>2</v>
      </c>
      <c r="N15" t="s">
        <v>1388</v>
      </c>
      <c r="O15">
        <v>1</v>
      </c>
      <c r="P15" t="s">
        <v>809</v>
      </c>
      <c r="Q15">
        <v>21</v>
      </c>
      <c r="R15" t="s">
        <v>1968</v>
      </c>
      <c r="S15">
        <v>1</v>
      </c>
    </row>
    <row r="16" spans="1:19" x14ac:dyDescent="0.4">
      <c r="A16" t="s">
        <v>35</v>
      </c>
      <c r="G16" t="s">
        <v>1167</v>
      </c>
      <c r="H16">
        <v>1</v>
      </c>
      <c r="I16" t="s">
        <v>702</v>
      </c>
      <c r="J16">
        <v>1</v>
      </c>
      <c r="K16" t="s">
        <v>887</v>
      </c>
      <c r="L16">
        <v>2</v>
      </c>
      <c r="N16" t="s">
        <v>111</v>
      </c>
      <c r="O16">
        <v>9</v>
      </c>
      <c r="P16" t="s">
        <v>648</v>
      </c>
      <c r="Q16">
        <v>11</v>
      </c>
      <c r="R16" t="s">
        <v>1969</v>
      </c>
      <c r="S16">
        <v>2</v>
      </c>
    </row>
    <row r="17" spans="1:19" x14ac:dyDescent="0.4">
      <c r="A17" t="s">
        <v>1020</v>
      </c>
      <c r="G17" t="s">
        <v>1168</v>
      </c>
      <c r="H17">
        <v>1</v>
      </c>
      <c r="I17" t="s">
        <v>703</v>
      </c>
      <c r="J17">
        <v>1</v>
      </c>
      <c r="K17" t="s">
        <v>909</v>
      </c>
      <c r="L17">
        <v>1</v>
      </c>
      <c r="N17" t="s">
        <v>168</v>
      </c>
      <c r="O17">
        <v>17</v>
      </c>
      <c r="P17" t="s">
        <v>203</v>
      </c>
      <c r="Q17">
        <v>7</v>
      </c>
      <c r="R17" t="s">
        <v>83</v>
      </c>
      <c r="S17">
        <v>9</v>
      </c>
    </row>
    <row r="18" spans="1:19" x14ac:dyDescent="0.4">
      <c r="A18" t="s">
        <v>1021</v>
      </c>
      <c r="G18" t="s">
        <v>1169</v>
      </c>
      <c r="H18">
        <v>1</v>
      </c>
      <c r="I18" t="s">
        <v>884</v>
      </c>
      <c r="J18">
        <v>1</v>
      </c>
      <c r="K18" t="s">
        <v>915</v>
      </c>
      <c r="L18">
        <v>1</v>
      </c>
      <c r="N18" t="s">
        <v>177</v>
      </c>
      <c r="O18">
        <v>12</v>
      </c>
      <c r="P18" t="s">
        <v>295</v>
      </c>
      <c r="Q18">
        <v>2</v>
      </c>
      <c r="R18" t="s">
        <v>253</v>
      </c>
      <c r="S18">
        <v>7</v>
      </c>
    </row>
    <row r="19" spans="1:19" x14ac:dyDescent="0.4">
      <c r="A19" t="s">
        <v>1022</v>
      </c>
      <c r="G19" t="s">
        <v>890</v>
      </c>
      <c r="H19">
        <v>3</v>
      </c>
      <c r="I19" t="s">
        <v>885</v>
      </c>
      <c r="J19">
        <v>1</v>
      </c>
      <c r="K19" t="s">
        <v>861</v>
      </c>
      <c r="L19">
        <v>1</v>
      </c>
      <c r="N19" t="s">
        <v>396</v>
      </c>
      <c r="O19">
        <v>7</v>
      </c>
      <c r="P19" t="s">
        <v>83</v>
      </c>
      <c r="Q19">
        <v>10</v>
      </c>
      <c r="R19" t="s">
        <v>348</v>
      </c>
      <c r="S19">
        <v>9</v>
      </c>
    </row>
    <row r="20" spans="1:19" x14ac:dyDescent="0.4">
      <c r="A20" t="s">
        <v>1023</v>
      </c>
      <c r="G20" t="s">
        <v>1460</v>
      </c>
      <c r="H20">
        <v>1</v>
      </c>
      <c r="I20" t="s">
        <v>186</v>
      </c>
      <c r="J20">
        <v>3</v>
      </c>
      <c r="K20" t="s">
        <v>856</v>
      </c>
      <c r="L20">
        <v>1</v>
      </c>
      <c r="N20" t="s">
        <v>359</v>
      </c>
      <c r="O20">
        <v>10</v>
      </c>
      <c r="P20" t="s">
        <v>253</v>
      </c>
      <c r="Q20">
        <v>8</v>
      </c>
      <c r="R20" t="s">
        <v>1970</v>
      </c>
      <c r="S20">
        <v>20</v>
      </c>
    </row>
    <row r="21" spans="1:19" x14ac:dyDescent="0.4">
      <c r="A21" t="s">
        <v>688</v>
      </c>
      <c r="G21" t="s">
        <v>896</v>
      </c>
      <c r="H21">
        <v>2</v>
      </c>
      <c r="I21" t="s">
        <v>187</v>
      </c>
      <c r="J21">
        <v>1</v>
      </c>
      <c r="K21" t="s">
        <v>517</v>
      </c>
      <c r="L21">
        <v>1</v>
      </c>
      <c r="N21" t="s">
        <v>809</v>
      </c>
      <c r="O21">
        <v>22</v>
      </c>
      <c r="P21" t="s">
        <v>348</v>
      </c>
      <c r="Q21">
        <v>10</v>
      </c>
      <c r="R21" t="s">
        <v>1971</v>
      </c>
      <c r="S21">
        <v>3</v>
      </c>
    </row>
    <row r="22" spans="1:19" x14ac:dyDescent="0.4">
      <c r="A22" t="s">
        <v>36</v>
      </c>
      <c r="G22" t="s">
        <v>1461</v>
      </c>
      <c r="H22">
        <v>1</v>
      </c>
      <c r="I22" t="s">
        <v>188</v>
      </c>
      <c r="J22">
        <v>1</v>
      </c>
      <c r="K22" t="s">
        <v>520</v>
      </c>
      <c r="L22">
        <v>1</v>
      </c>
      <c r="N22" t="s">
        <v>648</v>
      </c>
      <c r="O22">
        <v>12</v>
      </c>
      <c r="P22" t="s">
        <v>23</v>
      </c>
      <c r="Q22">
        <v>21</v>
      </c>
      <c r="R22" t="s">
        <v>855</v>
      </c>
      <c r="S22">
        <v>3</v>
      </c>
    </row>
    <row r="23" spans="1:19" x14ac:dyDescent="0.4">
      <c r="A23" t="s">
        <v>690</v>
      </c>
      <c r="G23" t="s">
        <v>1479</v>
      </c>
      <c r="H23">
        <v>1</v>
      </c>
      <c r="I23" t="s">
        <v>189</v>
      </c>
      <c r="J23">
        <v>1</v>
      </c>
      <c r="K23" t="s">
        <v>1694</v>
      </c>
      <c r="L23">
        <v>1</v>
      </c>
      <c r="N23" t="s">
        <v>203</v>
      </c>
      <c r="O23">
        <v>8</v>
      </c>
      <c r="P23" t="s">
        <v>855</v>
      </c>
      <c r="Q23">
        <v>4</v>
      </c>
      <c r="R23" t="s">
        <v>1972</v>
      </c>
      <c r="S23">
        <v>9</v>
      </c>
    </row>
    <row r="24" spans="1:19" x14ac:dyDescent="0.4">
      <c r="A24" t="s">
        <v>1024</v>
      </c>
      <c r="G24" t="s">
        <v>894</v>
      </c>
      <c r="H24">
        <v>2</v>
      </c>
      <c r="I24" t="s">
        <v>694</v>
      </c>
      <c r="J24">
        <v>8</v>
      </c>
      <c r="K24" t="s">
        <v>236</v>
      </c>
      <c r="L24">
        <v>3</v>
      </c>
      <c r="N24" t="s">
        <v>1135</v>
      </c>
      <c r="O24">
        <v>1</v>
      </c>
      <c r="P24" t="s">
        <v>512</v>
      </c>
      <c r="Q24">
        <v>19</v>
      </c>
      <c r="R24" t="s">
        <v>1973</v>
      </c>
      <c r="S24">
        <v>1</v>
      </c>
    </row>
    <row r="25" spans="1:19" x14ac:dyDescent="0.4">
      <c r="A25" t="s">
        <v>1025</v>
      </c>
      <c r="G25" t="s">
        <v>1462</v>
      </c>
      <c r="H25">
        <v>2</v>
      </c>
      <c r="I25" t="s">
        <v>695</v>
      </c>
      <c r="J25">
        <v>1</v>
      </c>
      <c r="K25" t="s">
        <v>1695</v>
      </c>
      <c r="L25">
        <v>1</v>
      </c>
      <c r="N25" t="s">
        <v>1289</v>
      </c>
      <c r="O25">
        <v>1</v>
      </c>
      <c r="P25" t="s">
        <v>288</v>
      </c>
      <c r="Q25">
        <v>2</v>
      </c>
      <c r="R25" t="s">
        <v>512</v>
      </c>
      <c r="S25">
        <v>18</v>
      </c>
    </row>
    <row r="26" spans="1:19" x14ac:dyDescent="0.4">
      <c r="A26" t="s">
        <v>1026</v>
      </c>
      <c r="G26" t="s">
        <v>1463</v>
      </c>
      <c r="H26">
        <v>1</v>
      </c>
      <c r="I26" t="s">
        <v>696</v>
      </c>
      <c r="J26">
        <v>4</v>
      </c>
      <c r="K26" t="s">
        <v>232</v>
      </c>
      <c r="L26">
        <v>1</v>
      </c>
      <c r="N26" t="s">
        <v>1281</v>
      </c>
      <c r="O26">
        <v>3</v>
      </c>
      <c r="P26" t="s">
        <v>266</v>
      </c>
      <c r="Q26">
        <v>8</v>
      </c>
      <c r="R26" t="s">
        <v>288</v>
      </c>
      <c r="S26">
        <v>1</v>
      </c>
    </row>
    <row r="27" spans="1:19" x14ac:dyDescent="0.4">
      <c r="A27" t="s">
        <v>1027</v>
      </c>
      <c r="G27" t="s">
        <v>1464</v>
      </c>
      <c r="H27">
        <v>1</v>
      </c>
      <c r="I27" t="s">
        <v>697</v>
      </c>
      <c r="J27">
        <v>1</v>
      </c>
      <c r="K27" t="s">
        <v>233</v>
      </c>
      <c r="L27">
        <v>1</v>
      </c>
      <c r="N27" t="s">
        <v>83</v>
      </c>
      <c r="O27">
        <v>11</v>
      </c>
      <c r="P27" t="s">
        <v>782</v>
      </c>
      <c r="Q27">
        <v>21</v>
      </c>
      <c r="R27" t="s">
        <v>266</v>
      </c>
      <c r="S27">
        <v>7</v>
      </c>
    </row>
    <row r="28" spans="1:19" x14ac:dyDescent="0.4">
      <c r="A28" t="s">
        <v>1028</v>
      </c>
      <c r="G28" t="s">
        <v>1609</v>
      </c>
      <c r="H28">
        <v>1</v>
      </c>
      <c r="I28" t="s">
        <v>698</v>
      </c>
      <c r="J28">
        <v>1</v>
      </c>
      <c r="K28" t="s">
        <v>1696</v>
      </c>
      <c r="L28">
        <v>1</v>
      </c>
      <c r="N28" t="s">
        <v>253</v>
      </c>
      <c r="O28">
        <v>9</v>
      </c>
      <c r="P28" t="s">
        <v>231</v>
      </c>
      <c r="Q28">
        <v>21</v>
      </c>
      <c r="R28" t="s">
        <v>782</v>
      </c>
      <c r="S28">
        <v>20</v>
      </c>
    </row>
    <row r="29" spans="1:19" x14ac:dyDescent="0.4">
      <c r="A29" t="s">
        <v>1029</v>
      </c>
      <c r="G29" t="s">
        <v>856</v>
      </c>
      <c r="H29">
        <v>3</v>
      </c>
      <c r="I29" t="s">
        <v>699</v>
      </c>
      <c r="J29">
        <v>1</v>
      </c>
      <c r="K29" t="s">
        <v>494</v>
      </c>
      <c r="L29">
        <v>1</v>
      </c>
      <c r="N29" t="s">
        <v>348</v>
      </c>
      <c r="O29">
        <v>11</v>
      </c>
      <c r="P29" t="s">
        <v>43</v>
      </c>
      <c r="Q29">
        <v>2</v>
      </c>
      <c r="R29" t="s">
        <v>231</v>
      </c>
      <c r="S29">
        <v>20</v>
      </c>
    </row>
    <row r="30" spans="1:19" x14ac:dyDescent="0.4">
      <c r="A30" t="s">
        <v>1030</v>
      </c>
      <c r="G30" t="s">
        <v>1610</v>
      </c>
      <c r="H30">
        <v>1</v>
      </c>
      <c r="I30" t="s">
        <v>223</v>
      </c>
      <c r="J30">
        <v>1</v>
      </c>
      <c r="K30" t="s">
        <v>94</v>
      </c>
      <c r="L30">
        <v>1</v>
      </c>
      <c r="N30" t="s">
        <v>23</v>
      </c>
      <c r="O30">
        <v>22</v>
      </c>
      <c r="P30" t="s">
        <v>492</v>
      </c>
      <c r="Q30">
        <v>3</v>
      </c>
      <c r="R30" t="s">
        <v>1974</v>
      </c>
      <c r="S30">
        <v>1</v>
      </c>
    </row>
    <row r="31" spans="1:19" x14ac:dyDescent="0.4">
      <c r="A31" t="s">
        <v>1031</v>
      </c>
      <c r="G31" t="s">
        <v>1611</v>
      </c>
      <c r="H31">
        <v>1</v>
      </c>
      <c r="I31" t="s">
        <v>313</v>
      </c>
      <c r="J31">
        <v>1</v>
      </c>
      <c r="K31" t="s">
        <v>87</v>
      </c>
      <c r="L31">
        <v>2</v>
      </c>
      <c r="N31" t="s">
        <v>855</v>
      </c>
      <c r="O31">
        <v>5</v>
      </c>
      <c r="P31" t="s">
        <v>86</v>
      </c>
      <c r="Q31">
        <v>8</v>
      </c>
      <c r="R31" t="s">
        <v>43</v>
      </c>
      <c r="S31">
        <v>1</v>
      </c>
    </row>
    <row r="32" spans="1:19" x14ac:dyDescent="0.4">
      <c r="A32" t="s">
        <v>1032</v>
      </c>
      <c r="G32" t="s">
        <v>1612</v>
      </c>
      <c r="H32">
        <v>1</v>
      </c>
      <c r="I32" t="s">
        <v>314</v>
      </c>
      <c r="J32">
        <v>1</v>
      </c>
      <c r="K32" t="s">
        <v>1126</v>
      </c>
      <c r="L32">
        <v>1</v>
      </c>
      <c r="N32" t="s">
        <v>512</v>
      </c>
      <c r="O32">
        <v>20</v>
      </c>
      <c r="P32" t="s">
        <v>803</v>
      </c>
      <c r="Q32">
        <v>11</v>
      </c>
      <c r="R32" t="s">
        <v>492</v>
      </c>
      <c r="S32">
        <v>2</v>
      </c>
    </row>
    <row r="33" spans="1:19" x14ac:dyDescent="0.4">
      <c r="A33" t="s">
        <v>37</v>
      </c>
      <c r="G33" t="s">
        <v>1613</v>
      </c>
      <c r="H33">
        <v>1</v>
      </c>
      <c r="I33" t="s">
        <v>315</v>
      </c>
      <c r="J33">
        <v>1</v>
      </c>
      <c r="K33" t="s">
        <v>92</v>
      </c>
      <c r="L33">
        <v>1</v>
      </c>
      <c r="N33" t="s">
        <v>288</v>
      </c>
      <c r="O33">
        <v>3</v>
      </c>
      <c r="P33" t="s">
        <v>800</v>
      </c>
      <c r="Q33">
        <v>3</v>
      </c>
      <c r="R33" t="s">
        <v>86</v>
      </c>
      <c r="S33">
        <v>7</v>
      </c>
    </row>
    <row r="34" spans="1:19" x14ac:dyDescent="0.4">
      <c r="A34" t="s">
        <v>1033</v>
      </c>
      <c r="G34" t="s">
        <v>1614</v>
      </c>
      <c r="H34">
        <v>1</v>
      </c>
      <c r="I34" t="s">
        <v>316</v>
      </c>
      <c r="J34">
        <v>1</v>
      </c>
      <c r="K34" t="s">
        <v>1697</v>
      </c>
      <c r="L34">
        <v>2</v>
      </c>
      <c r="N34" t="s">
        <v>266</v>
      </c>
      <c r="O34">
        <v>9</v>
      </c>
      <c r="P34" t="s">
        <v>333</v>
      </c>
      <c r="Q34">
        <v>21</v>
      </c>
      <c r="R34" t="s">
        <v>803</v>
      </c>
      <c r="S34">
        <v>10</v>
      </c>
    </row>
    <row r="35" spans="1:19" x14ac:dyDescent="0.4">
      <c r="A35" t="s">
        <v>1034</v>
      </c>
      <c r="G35" t="s">
        <v>1615</v>
      </c>
      <c r="H35">
        <v>1</v>
      </c>
      <c r="I35" t="s">
        <v>317</v>
      </c>
      <c r="J35">
        <v>1</v>
      </c>
      <c r="K35" t="s">
        <v>93</v>
      </c>
      <c r="L35">
        <v>1</v>
      </c>
      <c r="N35" t="s">
        <v>782</v>
      </c>
      <c r="O35">
        <v>22</v>
      </c>
      <c r="P35" t="s">
        <v>409</v>
      </c>
      <c r="Q35">
        <v>1</v>
      </c>
      <c r="R35" t="s">
        <v>800</v>
      </c>
      <c r="S35">
        <v>2</v>
      </c>
    </row>
    <row r="36" spans="1:19" x14ac:dyDescent="0.4">
      <c r="A36" t="s">
        <v>1035</v>
      </c>
      <c r="G36" t="s">
        <v>1307</v>
      </c>
      <c r="H36">
        <v>1</v>
      </c>
      <c r="I36" t="s">
        <v>328</v>
      </c>
      <c r="J36">
        <v>1</v>
      </c>
      <c r="K36" t="s">
        <v>99</v>
      </c>
      <c r="L36">
        <v>1</v>
      </c>
      <c r="N36" t="s">
        <v>231</v>
      </c>
      <c r="O36">
        <v>22</v>
      </c>
      <c r="P36" t="s">
        <v>610</v>
      </c>
      <c r="Q36">
        <v>12</v>
      </c>
      <c r="R36" t="s">
        <v>333</v>
      </c>
      <c r="S36">
        <v>20</v>
      </c>
    </row>
    <row r="37" spans="1:19" x14ac:dyDescent="0.4">
      <c r="A37" t="s">
        <v>38</v>
      </c>
      <c r="G37" t="s">
        <v>1308</v>
      </c>
      <c r="H37">
        <v>1</v>
      </c>
      <c r="I37" t="s">
        <v>329</v>
      </c>
      <c r="J37">
        <v>1</v>
      </c>
      <c r="K37" t="s">
        <v>89</v>
      </c>
      <c r="L37">
        <v>1</v>
      </c>
      <c r="N37" t="s">
        <v>43</v>
      </c>
      <c r="O37">
        <v>3</v>
      </c>
      <c r="P37" t="s">
        <v>452</v>
      </c>
      <c r="Q37">
        <v>1</v>
      </c>
      <c r="R37" t="s">
        <v>1975</v>
      </c>
      <c r="S37">
        <v>5</v>
      </c>
    </row>
    <row r="38" spans="1:19" x14ac:dyDescent="0.4">
      <c r="A38" t="s">
        <v>1036</v>
      </c>
      <c r="G38" t="s">
        <v>1309</v>
      </c>
      <c r="H38">
        <v>1</v>
      </c>
      <c r="I38" t="s">
        <v>330</v>
      </c>
      <c r="J38">
        <v>1</v>
      </c>
      <c r="K38" t="s">
        <v>88</v>
      </c>
      <c r="L38">
        <v>1</v>
      </c>
      <c r="N38" t="s">
        <v>492</v>
      </c>
      <c r="O38">
        <v>4</v>
      </c>
      <c r="P38" t="s">
        <v>179</v>
      </c>
      <c r="Q38">
        <v>15</v>
      </c>
      <c r="R38" t="s">
        <v>1976</v>
      </c>
      <c r="S38">
        <v>1</v>
      </c>
    </row>
    <row r="39" spans="1:19" x14ac:dyDescent="0.4">
      <c r="A39" t="s">
        <v>1037</v>
      </c>
      <c r="G39" t="s">
        <v>234</v>
      </c>
      <c r="H39">
        <v>2</v>
      </c>
      <c r="I39" t="s">
        <v>325</v>
      </c>
      <c r="J39">
        <v>3</v>
      </c>
      <c r="K39" t="s">
        <v>334</v>
      </c>
      <c r="L39">
        <v>1</v>
      </c>
      <c r="N39" t="s">
        <v>1622</v>
      </c>
      <c r="O39">
        <v>1</v>
      </c>
      <c r="P39" t="s">
        <v>601</v>
      </c>
      <c r="Q39">
        <v>19</v>
      </c>
      <c r="R39" t="s">
        <v>1977</v>
      </c>
      <c r="S39">
        <v>18</v>
      </c>
    </row>
    <row r="40" spans="1:19" x14ac:dyDescent="0.4">
      <c r="A40" t="s">
        <v>1038</v>
      </c>
      <c r="G40" t="s">
        <v>1266</v>
      </c>
      <c r="H40">
        <v>1</v>
      </c>
      <c r="I40" t="s">
        <v>326</v>
      </c>
      <c r="J40">
        <v>1</v>
      </c>
      <c r="K40" t="s">
        <v>1698</v>
      </c>
      <c r="L40">
        <v>1</v>
      </c>
      <c r="N40" t="s">
        <v>86</v>
      </c>
      <c r="O40">
        <v>9</v>
      </c>
      <c r="P40" t="s">
        <v>411</v>
      </c>
      <c r="Q40">
        <v>21</v>
      </c>
      <c r="R40" t="s">
        <v>1343</v>
      </c>
      <c r="S40">
        <v>5</v>
      </c>
    </row>
    <row r="41" spans="1:19" x14ac:dyDescent="0.4">
      <c r="A41" t="s">
        <v>1039</v>
      </c>
      <c r="G41" t="s">
        <v>1267</v>
      </c>
      <c r="H41">
        <v>1</v>
      </c>
      <c r="I41" t="s">
        <v>327</v>
      </c>
      <c r="J41">
        <v>1</v>
      </c>
      <c r="K41" t="s">
        <v>1699</v>
      </c>
      <c r="L41">
        <v>2</v>
      </c>
      <c r="N41" t="s">
        <v>803</v>
      </c>
      <c r="O41">
        <v>12</v>
      </c>
      <c r="P41" t="s">
        <v>838</v>
      </c>
      <c r="Q41">
        <v>19</v>
      </c>
      <c r="R41" t="s">
        <v>1203</v>
      </c>
      <c r="S41">
        <v>11</v>
      </c>
    </row>
    <row r="42" spans="1:19" x14ac:dyDescent="0.4">
      <c r="A42" t="s">
        <v>1040</v>
      </c>
      <c r="G42" t="s">
        <v>1268</v>
      </c>
      <c r="H42">
        <v>1</v>
      </c>
      <c r="I42" t="s">
        <v>318</v>
      </c>
      <c r="J42">
        <v>1</v>
      </c>
      <c r="K42" t="s">
        <v>1700</v>
      </c>
      <c r="L42">
        <v>1</v>
      </c>
      <c r="N42" t="s">
        <v>1248</v>
      </c>
      <c r="O42">
        <v>1</v>
      </c>
      <c r="P42" t="s">
        <v>725</v>
      </c>
      <c r="Q42">
        <v>9</v>
      </c>
      <c r="R42" t="s">
        <v>1978</v>
      </c>
      <c r="S42">
        <v>4</v>
      </c>
    </row>
    <row r="43" spans="1:19" x14ac:dyDescent="0.4">
      <c r="A43" t="s">
        <v>1041</v>
      </c>
      <c r="G43" t="s">
        <v>1269</v>
      </c>
      <c r="H43">
        <v>1</v>
      </c>
      <c r="I43" t="s">
        <v>319</v>
      </c>
      <c r="J43">
        <v>1</v>
      </c>
      <c r="K43" t="s">
        <v>1211</v>
      </c>
      <c r="L43">
        <v>1</v>
      </c>
      <c r="N43" t="s">
        <v>333</v>
      </c>
      <c r="O43">
        <v>22</v>
      </c>
      <c r="P43" t="s">
        <v>468</v>
      </c>
      <c r="Q43">
        <v>6</v>
      </c>
      <c r="R43" t="s">
        <v>179</v>
      </c>
      <c r="S43">
        <v>14</v>
      </c>
    </row>
    <row r="44" spans="1:19" x14ac:dyDescent="0.4">
      <c r="A44" t="s">
        <v>1042</v>
      </c>
      <c r="G44" t="s">
        <v>92</v>
      </c>
      <c r="H44">
        <v>3</v>
      </c>
      <c r="I44" t="s">
        <v>321</v>
      </c>
      <c r="J44">
        <v>11</v>
      </c>
      <c r="K44" t="s">
        <v>626</v>
      </c>
      <c r="L44">
        <v>1</v>
      </c>
      <c r="N44" t="s">
        <v>1632</v>
      </c>
      <c r="O44">
        <v>3</v>
      </c>
      <c r="P44" t="s">
        <v>840</v>
      </c>
      <c r="Q44">
        <v>20</v>
      </c>
      <c r="R44" t="s">
        <v>1285</v>
      </c>
      <c r="S44">
        <v>3</v>
      </c>
    </row>
    <row r="45" spans="1:19" x14ac:dyDescent="0.4">
      <c r="A45" t="s">
        <v>1043</v>
      </c>
      <c r="G45" t="s">
        <v>94</v>
      </c>
      <c r="H45">
        <v>3</v>
      </c>
      <c r="I45" t="s">
        <v>322</v>
      </c>
      <c r="J45">
        <v>5</v>
      </c>
      <c r="K45" t="s">
        <v>620</v>
      </c>
      <c r="L45">
        <v>1</v>
      </c>
      <c r="N45" t="s">
        <v>1165</v>
      </c>
      <c r="O45">
        <v>1</v>
      </c>
      <c r="P45" t="s">
        <v>386</v>
      </c>
      <c r="Q45">
        <v>1</v>
      </c>
      <c r="R45" t="s">
        <v>601</v>
      </c>
      <c r="S45">
        <v>18</v>
      </c>
    </row>
    <row r="46" spans="1:19" x14ac:dyDescent="0.4">
      <c r="A46" t="s">
        <v>1044</v>
      </c>
      <c r="G46" t="s">
        <v>95</v>
      </c>
      <c r="H46">
        <v>2</v>
      </c>
      <c r="I46" t="s">
        <v>323</v>
      </c>
      <c r="J46">
        <v>8</v>
      </c>
      <c r="K46" t="s">
        <v>1701</v>
      </c>
      <c r="L46">
        <v>2</v>
      </c>
      <c r="N46" t="s">
        <v>1343</v>
      </c>
      <c r="O46">
        <v>6</v>
      </c>
      <c r="P46" t="s">
        <v>826</v>
      </c>
      <c r="Q46">
        <v>16</v>
      </c>
      <c r="R46" t="s">
        <v>411</v>
      </c>
      <c r="S46">
        <v>20</v>
      </c>
    </row>
    <row r="47" spans="1:19" x14ac:dyDescent="0.4">
      <c r="A47" t="s">
        <v>1045</v>
      </c>
      <c r="G47" t="s">
        <v>1124</v>
      </c>
      <c r="H47">
        <v>1</v>
      </c>
      <c r="I47" t="s">
        <v>324</v>
      </c>
      <c r="J47">
        <v>1</v>
      </c>
      <c r="K47" t="s">
        <v>413</v>
      </c>
      <c r="L47">
        <v>1</v>
      </c>
      <c r="N47" t="s">
        <v>1203</v>
      </c>
      <c r="O47">
        <v>13</v>
      </c>
      <c r="P47" t="s">
        <v>750</v>
      </c>
      <c r="Q47">
        <v>11</v>
      </c>
      <c r="R47" t="s">
        <v>725</v>
      </c>
      <c r="S47">
        <v>8</v>
      </c>
    </row>
    <row r="48" spans="1:19" x14ac:dyDescent="0.4">
      <c r="A48" t="s">
        <v>1046</v>
      </c>
      <c r="G48" t="s">
        <v>1125</v>
      </c>
      <c r="H48">
        <v>1</v>
      </c>
      <c r="I48" t="s">
        <v>155</v>
      </c>
      <c r="J48">
        <v>1</v>
      </c>
      <c r="K48" t="s">
        <v>414</v>
      </c>
      <c r="L48">
        <v>1</v>
      </c>
      <c r="N48" t="s">
        <v>1580</v>
      </c>
      <c r="O48">
        <v>1</v>
      </c>
      <c r="P48" t="s">
        <v>456</v>
      </c>
      <c r="Q48">
        <v>5</v>
      </c>
      <c r="R48" t="s">
        <v>468</v>
      </c>
      <c r="S48">
        <v>5</v>
      </c>
    </row>
    <row r="49" spans="1:19" x14ac:dyDescent="0.4">
      <c r="A49" t="s">
        <v>1047</v>
      </c>
      <c r="G49" t="s">
        <v>804</v>
      </c>
      <c r="H49">
        <v>2</v>
      </c>
      <c r="I49" t="s">
        <v>498</v>
      </c>
      <c r="J49">
        <v>1</v>
      </c>
      <c r="K49" t="s">
        <v>412</v>
      </c>
      <c r="L49">
        <v>1</v>
      </c>
      <c r="N49" t="s">
        <v>452</v>
      </c>
      <c r="O49">
        <v>2</v>
      </c>
      <c r="P49" t="s">
        <v>346</v>
      </c>
      <c r="Q49">
        <v>3</v>
      </c>
      <c r="R49" t="s">
        <v>1979</v>
      </c>
      <c r="S49">
        <v>9</v>
      </c>
    </row>
    <row r="50" spans="1:19" x14ac:dyDescent="0.4">
      <c r="A50" t="s">
        <v>1048</v>
      </c>
      <c r="G50" t="s">
        <v>1575</v>
      </c>
      <c r="H50">
        <v>1</v>
      </c>
      <c r="I50" t="s">
        <v>499</v>
      </c>
      <c r="J50">
        <v>3</v>
      </c>
      <c r="K50" t="s">
        <v>739</v>
      </c>
      <c r="L50">
        <v>1</v>
      </c>
      <c r="N50" t="s">
        <v>1130</v>
      </c>
      <c r="O50">
        <v>2</v>
      </c>
      <c r="P50" t="s">
        <v>489</v>
      </c>
      <c r="Q50">
        <v>14</v>
      </c>
      <c r="R50" t="s">
        <v>840</v>
      </c>
      <c r="S50">
        <v>19</v>
      </c>
    </row>
    <row r="51" spans="1:19" x14ac:dyDescent="0.4">
      <c r="A51" t="s">
        <v>1049</v>
      </c>
      <c r="G51" t="s">
        <v>1576</v>
      </c>
      <c r="H51">
        <v>1</v>
      </c>
      <c r="I51" t="s">
        <v>500</v>
      </c>
      <c r="J51">
        <v>1</v>
      </c>
      <c r="K51" t="s">
        <v>470</v>
      </c>
      <c r="L51">
        <v>1</v>
      </c>
      <c r="N51" t="s">
        <v>1214</v>
      </c>
      <c r="O51">
        <v>1</v>
      </c>
      <c r="P51" t="s">
        <v>664</v>
      </c>
      <c r="Q51">
        <v>20</v>
      </c>
      <c r="R51" t="s">
        <v>1980</v>
      </c>
      <c r="S51">
        <v>6</v>
      </c>
    </row>
    <row r="52" spans="1:19" x14ac:dyDescent="0.4">
      <c r="A52" t="s">
        <v>1050</v>
      </c>
      <c r="G52" t="s">
        <v>1633</v>
      </c>
      <c r="H52">
        <v>1</v>
      </c>
      <c r="I52" t="s">
        <v>501</v>
      </c>
      <c r="J52">
        <v>2</v>
      </c>
      <c r="K52" t="s">
        <v>1702</v>
      </c>
      <c r="L52">
        <v>1</v>
      </c>
      <c r="N52" t="s">
        <v>179</v>
      </c>
      <c r="O52">
        <v>16</v>
      </c>
      <c r="P52" t="s">
        <v>476</v>
      </c>
      <c r="Q52">
        <v>8</v>
      </c>
      <c r="R52" t="s">
        <v>1981</v>
      </c>
      <c r="S52">
        <v>3</v>
      </c>
    </row>
    <row r="53" spans="1:19" x14ac:dyDescent="0.4">
      <c r="A53" t="s">
        <v>1051</v>
      </c>
      <c r="G53" t="s">
        <v>1166</v>
      </c>
      <c r="H53">
        <v>1</v>
      </c>
      <c r="I53" t="s">
        <v>502</v>
      </c>
      <c r="J53">
        <v>3</v>
      </c>
      <c r="K53" t="s">
        <v>1703</v>
      </c>
      <c r="L53">
        <v>1</v>
      </c>
      <c r="N53" t="s">
        <v>1285</v>
      </c>
      <c r="O53">
        <v>4</v>
      </c>
      <c r="P53" t="s">
        <v>371</v>
      </c>
      <c r="Q53">
        <v>6</v>
      </c>
      <c r="R53" t="s">
        <v>1982</v>
      </c>
      <c r="S53">
        <v>18</v>
      </c>
    </row>
    <row r="54" spans="1:19" x14ac:dyDescent="0.4">
      <c r="A54" t="s">
        <v>1052</v>
      </c>
      <c r="G54" t="s">
        <v>631</v>
      </c>
      <c r="H54">
        <v>2</v>
      </c>
      <c r="I54" t="s">
        <v>503</v>
      </c>
      <c r="J54">
        <v>1</v>
      </c>
      <c r="K54" t="s">
        <v>841</v>
      </c>
      <c r="L54">
        <v>1</v>
      </c>
      <c r="N54" t="s">
        <v>601</v>
      </c>
      <c r="O54">
        <v>20</v>
      </c>
      <c r="P54" t="s">
        <v>353</v>
      </c>
      <c r="Q54">
        <v>21</v>
      </c>
      <c r="R54" t="s">
        <v>826</v>
      </c>
      <c r="S54">
        <v>15</v>
      </c>
    </row>
    <row r="55" spans="1:19" x14ac:dyDescent="0.4">
      <c r="A55" t="s">
        <v>1053</v>
      </c>
      <c r="G55" t="s">
        <v>622</v>
      </c>
      <c r="H55">
        <v>6</v>
      </c>
      <c r="I55" t="s">
        <v>504</v>
      </c>
      <c r="J55">
        <v>1</v>
      </c>
      <c r="K55" t="s">
        <v>845</v>
      </c>
      <c r="L55">
        <v>1</v>
      </c>
      <c r="N55" t="s">
        <v>1548</v>
      </c>
      <c r="O55">
        <v>22</v>
      </c>
      <c r="P55" t="s">
        <v>641</v>
      </c>
      <c r="Q55">
        <v>16</v>
      </c>
      <c r="R55" t="s">
        <v>750</v>
      </c>
      <c r="S55">
        <v>10</v>
      </c>
    </row>
    <row r="56" spans="1:19" x14ac:dyDescent="0.4">
      <c r="A56" t="s">
        <v>1054</v>
      </c>
      <c r="G56" t="s">
        <v>1211</v>
      </c>
      <c r="H56">
        <v>8</v>
      </c>
      <c r="I56" t="s">
        <v>505</v>
      </c>
      <c r="J56">
        <v>2</v>
      </c>
      <c r="K56" t="s">
        <v>846</v>
      </c>
      <c r="L56">
        <v>1</v>
      </c>
      <c r="N56" t="s">
        <v>838</v>
      </c>
      <c r="O56">
        <v>20</v>
      </c>
      <c r="P56" t="s">
        <v>133</v>
      </c>
      <c r="Q56">
        <v>2</v>
      </c>
      <c r="R56" t="s">
        <v>456</v>
      </c>
      <c r="S56">
        <v>4</v>
      </c>
    </row>
    <row r="57" spans="1:19" x14ac:dyDescent="0.4">
      <c r="A57" t="s">
        <v>1055</v>
      </c>
      <c r="G57" t="s">
        <v>842</v>
      </c>
      <c r="H57">
        <v>2</v>
      </c>
      <c r="I57" t="s">
        <v>506</v>
      </c>
      <c r="J57">
        <v>3</v>
      </c>
      <c r="K57" t="s">
        <v>1704</v>
      </c>
      <c r="L57">
        <v>1</v>
      </c>
      <c r="N57" t="s">
        <v>725</v>
      </c>
      <c r="O57">
        <v>10</v>
      </c>
      <c r="P57" t="s">
        <v>789</v>
      </c>
      <c r="Q57">
        <v>8</v>
      </c>
      <c r="R57" t="s">
        <v>346</v>
      </c>
      <c r="S57">
        <v>2</v>
      </c>
    </row>
    <row r="58" spans="1:19" x14ac:dyDescent="0.4">
      <c r="A58" t="s">
        <v>1056</v>
      </c>
      <c r="G58" t="s">
        <v>841</v>
      </c>
      <c r="H58">
        <v>2</v>
      </c>
      <c r="I58" t="s">
        <v>156</v>
      </c>
      <c r="J58">
        <v>5</v>
      </c>
      <c r="K58" t="s">
        <v>752</v>
      </c>
      <c r="L58">
        <v>2</v>
      </c>
      <c r="N58" t="s">
        <v>1605</v>
      </c>
      <c r="O58">
        <v>7</v>
      </c>
      <c r="P58" t="s">
        <v>157</v>
      </c>
      <c r="Q58">
        <v>14</v>
      </c>
      <c r="R58" t="s">
        <v>489</v>
      </c>
      <c r="S58">
        <v>13</v>
      </c>
    </row>
    <row r="59" spans="1:19" x14ac:dyDescent="0.4">
      <c r="A59" t="s">
        <v>1057</v>
      </c>
      <c r="G59" t="s">
        <v>843</v>
      </c>
      <c r="H59">
        <v>2</v>
      </c>
      <c r="I59" t="s">
        <v>511</v>
      </c>
      <c r="J59">
        <v>3</v>
      </c>
      <c r="K59" t="s">
        <v>666</v>
      </c>
      <c r="L59">
        <v>1</v>
      </c>
      <c r="N59" t="s">
        <v>840</v>
      </c>
      <c r="O59">
        <v>21</v>
      </c>
      <c r="P59" t="s">
        <v>151</v>
      </c>
      <c r="Q59">
        <v>1</v>
      </c>
      <c r="R59" t="s">
        <v>664</v>
      </c>
      <c r="S59">
        <v>19</v>
      </c>
    </row>
    <row r="60" spans="1:19" x14ac:dyDescent="0.4">
      <c r="A60" t="s">
        <v>1058</v>
      </c>
      <c r="G60" t="s">
        <v>1659</v>
      </c>
      <c r="H60">
        <v>1</v>
      </c>
      <c r="I60" t="s">
        <v>507</v>
      </c>
      <c r="J60">
        <v>4</v>
      </c>
      <c r="K60" t="s">
        <v>1705</v>
      </c>
      <c r="L60">
        <v>1</v>
      </c>
      <c r="N60" t="s">
        <v>386</v>
      </c>
      <c r="O60">
        <v>2</v>
      </c>
      <c r="P60" t="s">
        <v>41</v>
      </c>
      <c r="Q60">
        <v>10</v>
      </c>
      <c r="R60" t="s">
        <v>476</v>
      </c>
      <c r="S60">
        <v>7</v>
      </c>
    </row>
    <row r="61" spans="1:19" x14ac:dyDescent="0.4">
      <c r="A61" t="s">
        <v>1059</v>
      </c>
      <c r="G61" t="s">
        <v>387</v>
      </c>
      <c r="H61">
        <v>2</v>
      </c>
      <c r="I61" t="s">
        <v>508</v>
      </c>
      <c r="J61">
        <v>3</v>
      </c>
      <c r="K61" t="s">
        <v>207</v>
      </c>
      <c r="L61">
        <v>1</v>
      </c>
      <c r="N61" t="s">
        <v>826</v>
      </c>
      <c r="O61">
        <v>17</v>
      </c>
      <c r="P61" t="s">
        <v>194</v>
      </c>
      <c r="Q61">
        <v>21</v>
      </c>
      <c r="R61" t="s">
        <v>371</v>
      </c>
      <c r="S61">
        <v>5</v>
      </c>
    </row>
    <row r="62" spans="1:19" x14ac:dyDescent="0.4">
      <c r="A62" t="s">
        <v>1060</v>
      </c>
      <c r="G62" t="s">
        <v>665</v>
      </c>
      <c r="H62">
        <v>2</v>
      </c>
      <c r="I62" t="s">
        <v>509</v>
      </c>
      <c r="J62">
        <v>2</v>
      </c>
      <c r="K62" t="s">
        <v>208</v>
      </c>
      <c r="L62">
        <v>1</v>
      </c>
      <c r="N62" t="s">
        <v>750</v>
      </c>
      <c r="O62">
        <v>12</v>
      </c>
      <c r="P62" t="s">
        <v>270</v>
      </c>
      <c r="Q62">
        <v>3</v>
      </c>
      <c r="R62" t="s">
        <v>1983</v>
      </c>
      <c r="S62">
        <v>3</v>
      </c>
    </row>
    <row r="63" spans="1:19" x14ac:dyDescent="0.4">
      <c r="A63" t="s">
        <v>1061</v>
      </c>
      <c r="G63" t="s">
        <v>272</v>
      </c>
      <c r="H63">
        <v>2</v>
      </c>
      <c r="I63" t="s">
        <v>510</v>
      </c>
      <c r="J63">
        <v>2</v>
      </c>
      <c r="K63" t="s">
        <v>1706</v>
      </c>
      <c r="L63">
        <v>1</v>
      </c>
      <c r="N63" t="s">
        <v>456</v>
      </c>
      <c r="O63">
        <v>6</v>
      </c>
      <c r="P63" t="s">
        <v>206</v>
      </c>
      <c r="Q63">
        <v>7</v>
      </c>
      <c r="R63" t="s">
        <v>353</v>
      </c>
      <c r="S63">
        <v>20</v>
      </c>
    </row>
    <row r="64" spans="1:19" x14ac:dyDescent="0.4">
      <c r="A64" t="s">
        <v>1062</v>
      </c>
      <c r="G64" t="s">
        <v>1624</v>
      </c>
      <c r="H64">
        <v>1</v>
      </c>
      <c r="I64" t="s">
        <v>112</v>
      </c>
      <c r="J64">
        <v>1</v>
      </c>
      <c r="K64" t="s">
        <v>183</v>
      </c>
      <c r="L64">
        <v>1</v>
      </c>
      <c r="N64" t="s">
        <v>346</v>
      </c>
      <c r="O64">
        <v>4</v>
      </c>
      <c r="P64" t="s">
        <v>331</v>
      </c>
      <c r="Q64">
        <v>2</v>
      </c>
      <c r="R64" t="s">
        <v>1984</v>
      </c>
      <c r="S64">
        <v>3</v>
      </c>
    </row>
    <row r="65" spans="1:19" x14ac:dyDescent="0.4">
      <c r="A65" t="s">
        <v>1063</v>
      </c>
      <c r="G65" t="s">
        <v>1625</v>
      </c>
      <c r="H65">
        <v>1</v>
      </c>
      <c r="I65" t="s">
        <v>113</v>
      </c>
      <c r="J65">
        <v>1</v>
      </c>
      <c r="K65" t="s">
        <v>48</v>
      </c>
      <c r="L65">
        <v>2</v>
      </c>
      <c r="N65" t="s">
        <v>489</v>
      </c>
      <c r="O65">
        <v>14</v>
      </c>
      <c r="P65" t="s">
        <v>191</v>
      </c>
      <c r="Q65">
        <v>1</v>
      </c>
      <c r="R65" t="s">
        <v>133</v>
      </c>
      <c r="S65">
        <v>1</v>
      </c>
    </row>
    <row r="66" spans="1:19" x14ac:dyDescent="0.4">
      <c r="A66" t="s">
        <v>1064</v>
      </c>
      <c r="G66" t="s">
        <v>1626</v>
      </c>
      <c r="H66">
        <v>1</v>
      </c>
      <c r="I66" t="s">
        <v>114</v>
      </c>
      <c r="J66">
        <v>1</v>
      </c>
      <c r="K66" t="s">
        <v>1707</v>
      </c>
      <c r="L66">
        <v>1</v>
      </c>
      <c r="N66" t="s">
        <v>664</v>
      </c>
      <c r="O66">
        <v>21</v>
      </c>
      <c r="P66" t="s">
        <v>760</v>
      </c>
      <c r="Q66">
        <v>8</v>
      </c>
      <c r="R66" t="s">
        <v>789</v>
      </c>
      <c r="S66">
        <v>7</v>
      </c>
    </row>
    <row r="67" spans="1:19" x14ac:dyDescent="0.4">
      <c r="A67" t="s">
        <v>1065</v>
      </c>
      <c r="G67" t="s">
        <v>1194</v>
      </c>
      <c r="H67">
        <v>1</v>
      </c>
      <c r="I67" t="s">
        <v>115</v>
      </c>
      <c r="J67">
        <v>4</v>
      </c>
      <c r="K67" t="s">
        <v>584</v>
      </c>
      <c r="L67">
        <v>1</v>
      </c>
      <c r="N67" t="s">
        <v>476</v>
      </c>
      <c r="O67">
        <v>8</v>
      </c>
      <c r="P67" t="s">
        <v>996</v>
      </c>
      <c r="Q67">
        <v>1</v>
      </c>
      <c r="R67" t="s">
        <v>157</v>
      </c>
      <c r="S67">
        <v>13</v>
      </c>
    </row>
    <row r="68" spans="1:19" x14ac:dyDescent="0.4">
      <c r="A68" t="s">
        <v>1066</v>
      </c>
      <c r="G68" t="s">
        <v>1195</v>
      </c>
      <c r="H68">
        <v>1</v>
      </c>
      <c r="I68" t="s">
        <v>116</v>
      </c>
      <c r="J68">
        <v>3</v>
      </c>
      <c r="K68" t="s">
        <v>1708</v>
      </c>
      <c r="L68">
        <v>2</v>
      </c>
      <c r="N68" t="s">
        <v>371</v>
      </c>
      <c r="O68">
        <v>7</v>
      </c>
      <c r="P68" t="s">
        <v>307</v>
      </c>
      <c r="Q68">
        <v>1</v>
      </c>
      <c r="R68" t="s">
        <v>1234</v>
      </c>
      <c r="S68">
        <v>19</v>
      </c>
    </row>
    <row r="69" spans="1:19" x14ac:dyDescent="0.4">
      <c r="A69" t="s">
        <v>1067</v>
      </c>
      <c r="G69" t="s">
        <v>1196</v>
      </c>
      <c r="H69">
        <v>1</v>
      </c>
      <c r="I69" t="s">
        <v>117</v>
      </c>
      <c r="J69">
        <v>4</v>
      </c>
      <c r="K69" t="s">
        <v>1709</v>
      </c>
      <c r="L69">
        <v>1</v>
      </c>
      <c r="N69" t="s">
        <v>353</v>
      </c>
      <c r="O69">
        <v>22</v>
      </c>
      <c r="P69" t="s">
        <v>131</v>
      </c>
      <c r="Q69">
        <v>1</v>
      </c>
      <c r="R69" t="s">
        <v>41</v>
      </c>
      <c r="S69">
        <v>9</v>
      </c>
    </row>
    <row r="70" spans="1:19" x14ac:dyDescent="0.4">
      <c r="A70" t="s">
        <v>1068</v>
      </c>
      <c r="G70" t="s">
        <v>1197</v>
      </c>
      <c r="H70">
        <v>1</v>
      </c>
      <c r="I70" t="s">
        <v>118</v>
      </c>
      <c r="J70">
        <v>1</v>
      </c>
      <c r="K70" t="s">
        <v>1710</v>
      </c>
      <c r="L70">
        <v>2</v>
      </c>
      <c r="N70" t="s">
        <v>641</v>
      </c>
      <c r="O70">
        <v>17</v>
      </c>
      <c r="P70" t="s">
        <v>382</v>
      </c>
      <c r="Q70">
        <v>1</v>
      </c>
      <c r="R70" t="s">
        <v>194</v>
      </c>
      <c r="S70">
        <v>20</v>
      </c>
    </row>
    <row r="71" spans="1:19" x14ac:dyDescent="0.4">
      <c r="A71" t="s">
        <v>1069</v>
      </c>
      <c r="G71" t="s">
        <v>1288</v>
      </c>
      <c r="H71">
        <v>1</v>
      </c>
      <c r="I71" t="s">
        <v>119</v>
      </c>
      <c r="J71">
        <v>2</v>
      </c>
      <c r="K71" t="s">
        <v>1711</v>
      </c>
      <c r="L71">
        <v>1</v>
      </c>
      <c r="N71" t="s">
        <v>133</v>
      </c>
      <c r="O71">
        <v>3</v>
      </c>
      <c r="P71" t="s">
        <v>224</v>
      </c>
      <c r="Q71">
        <v>1</v>
      </c>
      <c r="R71" t="s">
        <v>1383</v>
      </c>
      <c r="S71">
        <v>1</v>
      </c>
    </row>
    <row r="72" spans="1:19" x14ac:dyDescent="0.4">
      <c r="A72" t="s">
        <v>1070</v>
      </c>
      <c r="G72" t="s">
        <v>182</v>
      </c>
      <c r="H72">
        <v>2</v>
      </c>
      <c r="I72" t="s">
        <v>120</v>
      </c>
      <c r="J72">
        <v>2</v>
      </c>
      <c r="K72" t="s">
        <v>1712</v>
      </c>
      <c r="L72">
        <v>1</v>
      </c>
      <c r="N72" t="s">
        <v>789</v>
      </c>
      <c r="O72">
        <v>9</v>
      </c>
      <c r="P72" t="s">
        <v>357</v>
      </c>
      <c r="Q72">
        <v>1</v>
      </c>
      <c r="R72" t="s">
        <v>1985</v>
      </c>
      <c r="S72">
        <v>5</v>
      </c>
    </row>
    <row r="73" spans="1:19" x14ac:dyDescent="0.4">
      <c r="A73" t="s">
        <v>1071</v>
      </c>
      <c r="G73" t="s">
        <v>1115</v>
      </c>
      <c r="H73">
        <v>1</v>
      </c>
      <c r="I73" t="s">
        <v>121</v>
      </c>
      <c r="J73">
        <v>2</v>
      </c>
      <c r="K73" t="s">
        <v>502</v>
      </c>
      <c r="L73">
        <v>2</v>
      </c>
      <c r="N73" t="s">
        <v>157</v>
      </c>
      <c r="O73">
        <v>15</v>
      </c>
      <c r="P73" t="s">
        <v>137</v>
      </c>
      <c r="Q73">
        <v>4</v>
      </c>
      <c r="R73" t="s">
        <v>270</v>
      </c>
      <c r="S73">
        <v>2</v>
      </c>
    </row>
    <row r="74" spans="1:19" x14ac:dyDescent="0.4">
      <c r="A74" t="s">
        <v>1072</v>
      </c>
      <c r="G74" t="s">
        <v>47</v>
      </c>
      <c r="H74">
        <v>2</v>
      </c>
      <c r="I74" t="s">
        <v>122</v>
      </c>
      <c r="J74">
        <v>2</v>
      </c>
      <c r="K74" t="s">
        <v>505</v>
      </c>
      <c r="L74">
        <v>1</v>
      </c>
      <c r="N74" t="s">
        <v>1331</v>
      </c>
      <c r="O74">
        <v>1</v>
      </c>
      <c r="P74" t="s">
        <v>181</v>
      </c>
      <c r="Q74">
        <v>2</v>
      </c>
      <c r="R74" t="s">
        <v>206</v>
      </c>
      <c r="S74">
        <v>6</v>
      </c>
    </row>
    <row r="75" spans="1:19" x14ac:dyDescent="0.4">
      <c r="A75" t="s">
        <v>1073</v>
      </c>
      <c r="G75" t="s">
        <v>65</v>
      </c>
      <c r="H75">
        <v>2</v>
      </c>
      <c r="I75" t="s">
        <v>123</v>
      </c>
      <c r="J75">
        <v>5</v>
      </c>
      <c r="K75" t="s">
        <v>506</v>
      </c>
      <c r="L75">
        <v>2</v>
      </c>
      <c r="N75" t="s">
        <v>1234</v>
      </c>
      <c r="O75">
        <v>20</v>
      </c>
      <c r="P75" t="s">
        <v>172</v>
      </c>
      <c r="Q75">
        <v>21</v>
      </c>
      <c r="R75" t="s">
        <v>331</v>
      </c>
      <c r="S75">
        <v>1</v>
      </c>
    </row>
    <row r="76" spans="1:19" x14ac:dyDescent="0.4">
      <c r="A76" t="s">
        <v>1074</v>
      </c>
      <c r="G76" t="s">
        <v>1675</v>
      </c>
      <c r="H76">
        <v>1</v>
      </c>
      <c r="I76" t="s">
        <v>124</v>
      </c>
      <c r="J76">
        <v>2</v>
      </c>
      <c r="K76" t="s">
        <v>115</v>
      </c>
      <c r="L76">
        <v>3</v>
      </c>
      <c r="N76" t="s">
        <v>41</v>
      </c>
      <c r="O76">
        <v>11</v>
      </c>
      <c r="P76" t="s">
        <v>876</v>
      </c>
      <c r="Q76">
        <v>17</v>
      </c>
      <c r="R76" t="s">
        <v>760</v>
      </c>
      <c r="S76">
        <v>7</v>
      </c>
    </row>
    <row r="77" spans="1:19" x14ac:dyDescent="0.4">
      <c r="A77" t="s">
        <v>1075</v>
      </c>
      <c r="G77" t="s">
        <v>81</v>
      </c>
      <c r="H77">
        <v>2</v>
      </c>
      <c r="I77" t="s">
        <v>125</v>
      </c>
      <c r="J77">
        <v>2</v>
      </c>
      <c r="K77" t="s">
        <v>1713</v>
      </c>
      <c r="L77">
        <v>1</v>
      </c>
      <c r="N77" t="s">
        <v>194</v>
      </c>
      <c r="O77">
        <v>22</v>
      </c>
      <c r="P77" t="s">
        <v>46</v>
      </c>
      <c r="Q77">
        <v>8</v>
      </c>
      <c r="R77" t="s">
        <v>1986</v>
      </c>
      <c r="S77">
        <v>6</v>
      </c>
    </row>
    <row r="78" spans="1:19" x14ac:dyDescent="0.4">
      <c r="A78" t="s">
        <v>1076</v>
      </c>
      <c r="G78" t="s">
        <v>1251</v>
      </c>
      <c r="H78">
        <v>1</v>
      </c>
      <c r="I78" t="s">
        <v>126</v>
      </c>
      <c r="J78">
        <v>1</v>
      </c>
      <c r="K78" t="s">
        <v>171</v>
      </c>
      <c r="L78">
        <v>1</v>
      </c>
      <c r="N78" t="s">
        <v>1383</v>
      </c>
      <c r="O78">
        <v>2</v>
      </c>
      <c r="P78" t="s">
        <v>64</v>
      </c>
      <c r="Q78">
        <v>18</v>
      </c>
      <c r="R78" t="s">
        <v>1987</v>
      </c>
      <c r="S78">
        <v>0</v>
      </c>
    </row>
    <row r="79" spans="1:19" x14ac:dyDescent="0.4">
      <c r="A79" t="s">
        <v>1077</v>
      </c>
      <c r="G79" t="s">
        <v>561</v>
      </c>
      <c r="H79">
        <v>2</v>
      </c>
      <c r="I79" t="s">
        <v>130</v>
      </c>
      <c r="J79">
        <v>1</v>
      </c>
      <c r="K79" t="s">
        <v>170</v>
      </c>
      <c r="L79">
        <v>1</v>
      </c>
      <c r="N79" t="s">
        <v>270</v>
      </c>
      <c r="O79">
        <v>4</v>
      </c>
      <c r="P79" t="s">
        <v>82</v>
      </c>
      <c r="Q79">
        <v>1</v>
      </c>
      <c r="R79" t="s">
        <v>1397</v>
      </c>
      <c r="S79">
        <v>1</v>
      </c>
    </row>
    <row r="80" spans="1:19" x14ac:dyDescent="0.4">
      <c r="A80" t="s">
        <v>1078</v>
      </c>
      <c r="G80" t="s">
        <v>562</v>
      </c>
      <c r="H80">
        <v>2</v>
      </c>
      <c r="I80" t="s">
        <v>127</v>
      </c>
      <c r="J80">
        <v>1</v>
      </c>
      <c r="K80" t="s">
        <v>169</v>
      </c>
      <c r="L80">
        <v>1</v>
      </c>
      <c r="N80" t="s">
        <v>206</v>
      </c>
      <c r="O80">
        <v>8</v>
      </c>
      <c r="P80" t="s">
        <v>715</v>
      </c>
      <c r="Q80">
        <v>7</v>
      </c>
      <c r="R80" t="s">
        <v>137</v>
      </c>
      <c r="S80">
        <v>3</v>
      </c>
    </row>
    <row r="81" spans="1:19" x14ac:dyDescent="0.4">
      <c r="A81" t="s">
        <v>1079</v>
      </c>
      <c r="G81" t="s">
        <v>563</v>
      </c>
      <c r="H81">
        <v>2</v>
      </c>
      <c r="I81" t="s">
        <v>128</v>
      </c>
      <c r="J81">
        <v>1</v>
      </c>
      <c r="K81" t="s">
        <v>1714</v>
      </c>
      <c r="L81">
        <v>1</v>
      </c>
      <c r="N81" t="s">
        <v>760</v>
      </c>
      <c r="O81">
        <v>9</v>
      </c>
      <c r="P81" t="s">
        <v>574</v>
      </c>
      <c r="Q81">
        <v>16</v>
      </c>
      <c r="R81" t="s">
        <v>181</v>
      </c>
      <c r="S81">
        <v>1</v>
      </c>
    </row>
    <row r="82" spans="1:19" x14ac:dyDescent="0.4">
      <c r="A82" t="s">
        <v>1080</v>
      </c>
      <c r="G82" t="s">
        <v>712</v>
      </c>
      <c r="H82">
        <v>2</v>
      </c>
      <c r="I82" t="s">
        <v>129</v>
      </c>
      <c r="J82">
        <v>1</v>
      </c>
      <c r="K82" t="s">
        <v>363</v>
      </c>
      <c r="L82">
        <v>2</v>
      </c>
      <c r="N82" t="s">
        <v>1339</v>
      </c>
      <c r="O82">
        <v>1</v>
      </c>
      <c r="P82" t="s">
        <v>559</v>
      </c>
      <c r="Q82">
        <v>20</v>
      </c>
      <c r="R82" t="s">
        <v>172</v>
      </c>
      <c r="S82">
        <v>20</v>
      </c>
    </row>
    <row r="83" spans="1:19" x14ac:dyDescent="0.4">
      <c r="A83" t="s">
        <v>1081</v>
      </c>
      <c r="G83" t="s">
        <v>713</v>
      </c>
      <c r="H83">
        <v>2</v>
      </c>
      <c r="I83" t="s">
        <v>397</v>
      </c>
      <c r="J83">
        <v>1</v>
      </c>
      <c r="K83" t="s">
        <v>366</v>
      </c>
      <c r="L83">
        <v>2</v>
      </c>
      <c r="N83" t="s">
        <v>1161</v>
      </c>
      <c r="O83">
        <v>2</v>
      </c>
      <c r="P83" t="s">
        <v>742</v>
      </c>
      <c r="Q83">
        <v>4</v>
      </c>
      <c r="R83" t="s">
        <v>876</v>
      </c>
      <c r="S83">
        <v>16</v>
      </c>
    </row>
    <row r="84" spans="1:19" x14ac:dyDescent="0.4">
      <c r="A84" t="s">
        <v>1082</v>
      </c>
      <c r="G84" t="s">
        <v>1449</v>
      </c>
      <c r="H84">
        <v>1</v>
      </c>
      <c r="I84" t="s">
        <v>398</v>
      </c>
      <c r="J84">
        <v>1</v>
      </c>
      <c r="K84" t="s">
        <v>810</v>
      </c>
      <c r="L84">
        <v>1</v>
      </c>
      <c r="N84" t="s">
        <v>131</v>
      </c>
      <c r="O84">
        <v>2</v>
      </c>
      <c r="P84" t="s">
        <v>175</v>
      </c>
      <c r="Q84">
        <v>1</v>
      </c>
      <c r="R84" t="s">
        <v>1674</v>
      </c>
      <c r="S84">
        <v>7</v>
      </c>
    </row>
    <row r="85" spans="1:19" x14ac:dyDescent="0.4">
      <c r="A85" t="s">
        <v>1083</v>
      </c>
      <c r="G85" t="s">
        <v>1356</v>
      </c>
      <c r="H85">
        <v>1</v>
      </c>
      <c r="I85" t="s">
        <v>399</v>
      </c>
      <c r="J85">
        <v>1</v>
      </c>
      <c r="K85" t="s">
        <v>654</v>
      </c>
      <c r="L85">
        <v>2</v>
      </c>
      <c r="N85" t="s">
        <v>382</v>
      </c>
      <c r="O85">
        <v>2</v>
      </c>
      <c r="R85" t="s">
        <v>46</v>
      </c>
      <c r="S85">
        <v>7</v>
      </c>
    </row>
    <row r="86" spans="1:19" x14ac:dyDescent="0.4">
      <c r="A86" t="s">
        <v>1084</v>
      </c>
      <c r="G86" t="s">
        <v>499</v>
      </c>
      <c r="H86">
        <v>4</v>
      </c>
      <c r="I86" t="s">
        <v>400</v>
      </c>
      <c r="J86">
        <v>1</v>
      </c>
      <c r="K86" t="s">
        <v>655</v>
      </c>
      <c r="L86">
        <v>2</v>
      </c>
      <c r="N86" t="s">
        <v>1674</v>
      </c>
      <c r="O86">
        <v>8</v>
      </c>
      <c r="R86" t="s">
        <v>64</v>
      </c>
      <c r="S86">
        <v>17</v>
      </c>
    </row>
    <row r="87" spans="1:19" x14ac:dyDescent="0.4">
      <c r="A87" t="s">
        <v>1085</v>
      </c>
      <c r="G87" t="s">
        <v>500</v>
      </c>
      <c r="H87">
        <v>2</v>
      </c>
      <c r="I87" t="s">
        <v>401</v>
      </c>
      <c r="J87">
        <v>1</v>
      </c>
      <c r="K87" t="s">
        <v>1715</v>
      </c>
      <c r="L87">
        <v>2</v>
      </c>
      <c r="N87" t="s">
        <v>1304</v>
      </c>
      <c r="O87">
        <v>1</v>
      </c>
      <c r="R87" t="s">
        <v>1988</v>
      </c>
      <c r="S87">
        <v>18</v>
      </c>
    </row>
    <row r="88" spans="1:19" x14ac:dyDescent="0.4">
      <c r="A88" t="s">
        <v>1086</v>
      </c>
      <c r="G88" t="s">
        <v>501</v>
      </c>
      <c r="H88">
        <v>3</v>
      </c>
      <c r="I88" t="s">
        <v>402</v>
      </c>
      <c r="J88">
        <v>1</v>
      </c>
      <c r="K88" t="s">
        <v>657</v>
      </c>
      <c r="L88">
        <v>1</v>
      </c>
      <c r="N88" t="s">
        <v>1287</v>
      </c>
      <c r="O88">
        <v>1</v>
      </c>
      <c r="R88" t="s">
        <v>1139</v>
      </c>
      <c r="S88">
        <v>4</v>
      </c>
    </row>
    <row r="89" spans="1:19" x14ac:dyDescent="0.4">
      <c r="A89" t="s">
        <v>1087</v>
      </c>
      <c r="G89" t="s">
        <v>498</v>
      </c>
      <c r="H89">
        <v>2</v>
      </c>
      <c r="I89" t="s">
        <v>403</v>
      </c>
      <c r="J89">
        <v>1</v>
      </c>
      <c r="K89" t="s">
        <v>658</v>
      </c>
      <c r="L89">
        <v>1</v>
      </c>
      <c r="N89" t="s">
        <v>224</v>
      </c>
      <c r="O89">
        <v>2</v>
      </c>
      <c r="R89" t="s">
        <v>1989</v>
      </c>
      <c r="S89">
        <v>2</v>
      </c>
    </row>
    <row r="90" spans="1:19" x14ac:dyDescent="0.4">
      <c r="A90" t="s">
        <v>1088</v>
      </c>
      <c r="G90" t="s">
        <v>1389</v>
      </c>
      <c r="H90">
        <v>1</v>
      </c>
      <c r="I90" t="s">
        <v>404</v>
      </c>
      <c r="J90">
        <v>8</v>
      </c>
      <c r="K90" t="s">
        <v>656</v>
      </c>
      <c r="L90">
        <v>4</v>
      </c>
      <c r="N90" t="s">
        <v>1397</v>
      </c>
      <c r="O90">
        <v>1</v>
      </c>
      <c r="R90" t="s">
        <v>1150</v>
      </c>
      <c r="S90">
        <v>6</v>
      </c>
    </row>
    <row r="91" spans="1:19" x14ac:dyDescent="0.4">
      <c r="A91" t="s">
        <v>1089</v>
      </c>
      <c r="G91" t="s">
        <v>1390</v>
      </c>
      <c r="H91">
        <v>1</v>
      </c>
      <c r="I91" t="s">
        <v>405</v>
      </c>
      <c r="J91">
        <v>6</v>
      </c>
      <c r="K91" t="s">
        <v>1716</v>
      </c>
      <c r="L91">
        <v>2</v>
      </c>
      <c r="N91" t="s">
        <v>137</v>
      </c>
      <c r="O91">
        <v>5</v>
      </c>
      <c r="R91" t="s">
        <v>1990</v>
      </c>
      <c r="S91">
        <v>4</v>
      </c>
    </row>
    <row r="92" spans="1:19" x14ac:dyDescent="0.4">
      <c r="A92" t="s">
        <v>1090</v>
      </c>
      <c r="G92" t="s">
        <v>1391</v>
      </c>
      <c r="H92">
        <v>1</v>
      </c>
      <c r="I92" t="s">
        <v>406</v>
      </c>
      <c r="J92">
        <v>1</v>
      </c>
      <c r="K92" t="s">
        <v>1717</v>
      </c>
      <c r="L92">
        <v>1</v>
      </c>
      <c r="N92" t="s">
        <v>181</v>
      </c>
      <c r="O92">
        <v>3</v>
      </c>
      <c r="R92" t="s">
        <v>715</v>
      </c>
      <c r="S92">
        <v>6</v>
      </c>
    </row>
    <row r="93" spans="1:19" x14ac:dyDescent="0.4">
      <c r="A93" t="s">
        <v>1091</v>
      </c>
      <c r="G93" t="s">
        <v>113</v>
      </c>
      <c r="H93">
        <v>2</v>
      </c>
      <c r="I93" t="s">
        <v>407</v>
      </c>
      <c r="J93">
        <v>1</v>
      </c>
      <c r="K93" t="s">
        <v>300</v>
      </c>
      <c r="L93">
        <v>1</v>
      </c>
      <c r="N93" t="s">
        <v>172</v>
      </c>
      <c r="O93">
        <v>22</v>
      </c>
      <c r="R93" t="s">
        <v>1991</v>
      </c>
      <c r="S93">
        <v>14</v>
      </c>
    </row>
    <row r="94" spans="1:19" x14ac:dyDescent="0.4">
      <c r="A94" t="s">
        <v>1092</v>
      </c>
      <c r="G94" t="s">
        <v>1376</v>
      </c>
      <c r="H94">
        <v>2</v>
      </c>
      <c r="I94" t="s">
        <v>178</v>
      </c>
      <c r="J94">
        <v>11</v>
      </c>
      <c r="K94" t="s">
        <v>299</v>
      </c>
      <c r="L94">
        <v>1</v>
      </c>
      <c r="N94" t="s">
        <v>876</v>
      </c>
      <c r="O94">
        <v>18</v>
      </c>
      <c r="R94" t="s">
        <v>1992</v>
      </c>
      <c r="S94">
        <v>13</v>
      </c>
    </row>
    <row r="95" spans="1:19" x14ac:dyDescent="0.4">
      <c r="A95" t="s">
        <v>1093</v>
      </c>
      <c r="G95" t="s">
        <v>1377</v>
      </c>
      <c r="H95">
        <v>1</v>
      </c>
      <c r="I95" t="s">
        <v>408</v>
      </c>
      <c r="J95">
        <v>9</v>
      </c>
      <c r="K95" t="s">
        <v>298</v>
      </c>
      <c r="L95">
        <v>1</v>
      </c>
      <c r="N95" t="s">
        <v>46</v>
      </c>
      <c r="O95">
        <v>9</v>
      </c>
      <c r="R95" t="s">
        <v>574</v>
      </c>
      <c r="S95">
        <v>0</v>
      </c>
    </row>
    <row r="96" spans="1:19" x14ac:dyDescent="0.4">
      <c r="A96" t="s">
        <v>1094</v>
      </c>
      <c r="G96" t="s">
        <v>1559</v>
      </c>
      <c r="H96">
        <v>1</v>
      </c>
      <c r="I96" t="s">
        <v>169</v>
      </c>
      <c r="J96">
        <v>2</v>
      </c>
      <c r="K96" t="s">
        <v>257</v>
      </c>
      <c r="L96">
        <v>4</v>
      </c>
      <c r="N96" t="s">
        <v>64</v>
      </c>
      <c r="O96">
        <v>19</v>
      </c>
      <c r="R96" t="s">
        <v>1993</v>
      </c>
      <c r="S96">
        <v>13</v>
      </c>
    </row>
    <row r="97" spans="1:19" x14ac:dyDescent="0.4">
      <c r="A97" t="s">
        <v>1095</v>
      </c>
      <c r="G97" t="s">
        <v>651</v>
      </c>
      <c r="H97">
        <v>2</v>
      </c>
      <c r="I97" t="s">
        <v>170</v>
      </c>
      <c r="J97">
        <v>2</v>
      </c>
      <c r="K97" t="s">
        <v>258</v>
      </c>
      <c r="L97">
        <v>4</v>
      </c>
      <c r="N97" t="s">
        <v>1163</v>
      </c>
      <c r="O97">
        <v>1</v>
      </c>
      <c r="R97" t="s">
        <v>559</v>
      </c>
      <c r="S97">
        <v>19</v>
      </c>
    </row>
    <row r="98" spans="1:19" x14ac:dyDescent="0.4">
      <c r="A98" t="s">
        <v>1096</v>
      </c>
      <c r="G98" t="s">
        <v>1457</v>
      </c>
      <c r="H98">
        <v>3</v>
      </c>
      <c r="I98" t="s">
        <v>171</v>
      </c>
      <c r="J98">
        <v>2</v>
      </c>
      <c r="K98" t="s">
        <v>259</v>
      </c>
      <c r="L98">
        <v>4</v>
      </c>
      <c r="N98" t="s">
        <v>1139</v>
      </c>
      <c r="O98">
        <v>5</v>
      </c>
      <c r="R98" t="s">
        <v>1994</v>
      </c>
      <c r="S98">
        <v>8</v>
      </c>
    </row>
    <row r="99" spans="1:19" x14ac:dyDescent="0.4">
      <c r="A99" t="s">
        <v>1097</v>
      </c>
      <c r="G99" t="s">
        <v>1283</v>
      </c>
      <c r="H99">
        <v>1</v>
      </c>
      <c r="I99" t="s">
        <v>363</v>
      </c>
      <c r="J99">
        <v>3</v>
      </c>
      <c r="K99" t="s">
        <v>901</v>
      </c>
      <c r="L99">
        <v>5</v>
      </c>
      <c r="N99" t="s">
        <v>82</v>
      </c>
      <c r="O99">
        <v>2</v>
      </c>
      <c r="R99" t="s">
        <v>1995</v>
      </c>
      <c r="S99">
        <v>1</v>
      </c>
    </row>
    <row r="100" spans="1:19" x14ac:dyDescent="0.4">
      <c r="A100" t="s">
        <v>1098</v>
      </c>
      <c r="G100" t="s">
        <v>303</v>
      </c>
      <c r="H100">
        <v>2</v>
      </c>
      <c r="I100" t="s">
        <v>370</v>
      </c>
      <c r="J100">
        <v>8</v>
      </c>
      <c r="K100" t="s">
        <v>947</v>
      </c>
      <c r="L100">
        <v>3</v>
      </c>
      <c r="N100" t="s">
        <v>1150</v>
      </c>
      <c r="O100">
        <v>7</v>
      </c>
      <c r="R100" t="s">
        <v>1996</v>
      </c>
      <c r="S100">
        <v>2</v>
      </c>
    </row>
    <row r="101" spans="1:19" x14ac:dyDescent="0.4">
      <c r="A101" t="s">
        <v>1099</v>
      </c>
      <c r="G101" t="s">
        <v>304</v>
      </c>
      <c r="H101">
        <v>2</v>
      </c>
      <c r="I101" t="s">
        <v>360</v>
      </c>
      <c r="J101">
        <v>1</v>
      </c>
      <c r="K101" t="s">
        <v>904</v>
      </c>
      <c r="L101">
        <v>2</v>
      </c>
      <c r="N101" t="s">
        <v>715</v>
      </c>
      <c r="O101">
        <v>8</v>
      </c>
    </row>
    <row r="102" spans="1:19" x14ac:dyDescent="0.4">
      <c r="A102" t="s">
        <v>1100</v>
      </c>
      <c r="G102" t="s">
        <v>254</v>
      </c>
      <c r="H102">
        <v>3</v>
      </c>
      <c r="I102" t="s">
        <v>361</v>
      </c>
      <c r="J102">
        <v>1</v>
      </c>
      <c r="K102" t="s">
        <v>949</v>
      </c>
      <c r="L102">
        <v>7</v>
      </c>
      <c r="N102" t="s">
        <v>1651</v>
      </c>
      <c r="O102">
        <v>1</v>
      </c>
    </row>
    <row r="103" spans="1:19" x14ac:dyDescent="0.4">
      <c r="A103" t="s">
        <v>1101</v>
      </c>
      <c r="G103" t="s">
        <v>256</v>
      </c>
      <c r="H103">
        <v>5</v>
      </c>
      <c r="I103" t="s">
        <v>362</v>
      </c>
      <c r="J103">
        <v>1</v>
      </c>
      <c r="K103" t="s">
        <v>905</v>
      </c>
      <c r="L103">
        <v>3</v>
      </c>
      <c r="N103" t="s">
        <v>1403</v>
      </c>
      <c r="O103">
        <v>3</v>
      </c>
    </row>
    <row r="104" spans="1:19" x14ac:dyDescent="0.4">
      <c r="A104" t="s">
        <v>1102</v>
      </c>
      <c r="G104" t="s">
        <v>255</v>
      </c>
      <c r="H104">
        <v>3</v>
      </c>
      <c r="I104" t="s">
        <v>364</v>
      </c>
      <c r="J104">
        <v>1</v>
      </c>
      <c r="K104" t="s">
        <v>945</v>
      </c>
      <c r="L104">
        <v>2</v>
      </c>
      <c r="N104" t="s">
        <v>1590</v>
      </c>
      <c r="O104">
        <v>1</v>
      </c>
    </row>
    <row r="105" spans="1:19" x14ac:dyDescent="0.4">
      <c r="A105" t="s">
        <v>1103</v>
      </c>
      <c r="G105" t="s">
        <v>352</v>
      </c>
      <c r="H105">
        <v>3</v>
      </c>
      <c r="I105" t="s">
        <v>365</v>
      </c>
      <c r="J105">
        <v>1</v>
      </c>
      <c r="K105" t="s">
        <v>1469</v>
      </c>
      <c r="L105">
        <v>3</v>
      </c>
      <c r="N105" t="s">
        <v>1669</v>
      </c>
      <c r="O105">
        <v>1</v>
      </c>
    </row>
    <row r="106" spans="1:19" x14ac:dyDescent="0.4">
      <c r="A106" t="s">
        <v>1104</v>
      </c>
      <c r="G106" t="s">
        <v>1442</v>
      </c>
      <c r="H106">
        <v>1</v>
      </c>
      <c r="I106" t="s">
        <v>366</v>
      </c>
      <c r="J106">
        <v>3</v>
      </c>
      <c r="K106" t="s">
        <v>908</v>
      </c>
      <c r="L106">
        <v>2</v>
      </c>
      <c r="N106" t="s">
        <v>1570</v>
      </c>
      <c r="O106">
        <v>14</v>
      </c>
    </row>
    <row r="107" spans="1:19" x14ac:dyDescent="0.4">
      <c r="A107" t="s">
        <v>1105</v>
      </c>
      <c r="G107" t="s">
        <v>1443</v>
      </c>
      <c r="H107">
        <v>1</v>
      </c>
      <c r="I107" t="s">
        <v>367</v>
      </c>
      <c r="J107">
        <v>1</v>
      </c>
      <c r="K107" t="s">
        <v>912</v>
      </c>
      <c r="L107">
        <v>1</v>
      </c>
      <c r="N107" t="s">
        <v>1250</v>
      </c>
      <c r="O107">
        <v>3</v>
      </c>
    </row>
    <row r="108" spans="1:19" x14ac:dyDescent="0.4">
      <c r="A108" t="s">
        <v>1106</v>
      </c>
      <c r="G108" t="s">
        <v>902</v>
      </c>
      <c r="H108">
        <v>3</v>
      </c>
      <c r="I108" t="s">
        <v>368</v>
      </c>
      <c r="J108">
        <v>1</v>
      </c>
      <c r="K108" t="s">
        <v>1718</v>
      </c>
      <c r="L108">
        <v>3</v>
      </c>
      <c r="N108" t="s">
        <v>559</v>
      </c>
      <c r="O108">
        <v>21</v>
      </c>
    </row>
    <row r="109" spans="1:19" x14ac:dyDescent="0.4">
      <c r="A109" t="s">
        <v>1107</v>
      </c>
      <c r="G109" t="s">
        <v>903</v>
      </c>
      <c r="H109">
        <v>5</v>
      </c>
      <c r="I109" t="s">
        <v>369</v>
      </c>
      <c r="J109">
        <v>1</v>
      </c>
      <c r="K109" t="s">
        <v>1719</v>
      </c>
      <c r="L109">
        <v>2</v>
      </c>
      <c r="N109" t="s">
        <v>742</v>
      </c>
      <c r="O109">
        <v>5</v>
      </c>
    </row>
    <row r="110" spans="1:19" x14ac:dyDescent="0.4">
      <c r="A110" t="s">
        <v>1108</v>
      </c>
      <c r="G110" t="s">
        <v>910</v>
      </c>
      <c r="H110">
        <v>4</v>
      </c>
      <c r="I110" t="s">
        <v>649</v>
      </c>
      <c r="J110">
        <v>2</v>
      </c>
      <c r="K110" t="s">
        <v>951</v>
      </c>
      <c r="L110">
        <v>2</v>
      </c>
    </row>
    <row r="111" spans="1:19" x14ac:dyDescent="0.4">
      <c r="G111" t="s">
        <v>909</v>
      </c>
      <c r="H111">
        <v>3</v>
      </c>
      <c r="I111" t="s">
        <v>650</v>
      </c>
      <c r="J111">
        <v>2</v>
      </c>
      <c r="K111" t="s">
        <v>1720</v>
      </c>
      <c r="L111">
        <v>2</v>
      </c>
    </row>
    <row r="112" spans="1:19" x14ac:dyDescent="0.4">
      <c r="G112" t="s">
        <v>887</v>
      </c>
      <c r="H112">
        <v>4</v>
      </c>
      <c r="I112" t="s">
        <v>651</v>
      </c>
      <c r="J112">
        <v>1</v>
      </c>
      <c r="K112" t="s">
        <v>1721</v>
      </c>
      <c r="L112">
        <v>1</v>
      </c>
    </row>
    <row r="113" spans="7:12" x14ac:dyDescent="0.4">
      <c r="G113" t="s">
        <v>889</v>
      </c>
      <c r="H113">
        <v>2</v>
      </c>
      <c r="I113" t="s">
        <v>653</v>
      </c>
      <c r="J113">
        <v>2</v>
      </c>
      <c r="K113" t="s">
        <v>913</v>
      </c>
      <c r="L113">
        <v>1</v>
      </c>
    </row>
    <row r="114" spans="7:12" x14ac:dyDescent="0.4">
      <c r="G114" t="s">
        <v>888</v>
      </c>
      <c r="H114">
        <v>2</v>
      </c>
      <c r="I114" t="s">
        <v>654</v>
      </c>
      <c r="J114">
        <v>3</v>
      </c>
      <c r="K114" t="s">
        <v>918</v>
      </c>
      <c r="L114">
        <v>1</v>
      </c>
    </row>
    <row r="115" spans="7:12" x14ac:dyDescent="0.4">
      <c r="G115" t="s">
        <v>915</v>
      </c>
      <c r="H115">
        <v>3</v>
      </c>
      <c r="I115" t="s">
        <v>655</v>
      </c>
      <c r="J115">
        <v>3</v>
      </c>
      <c r="K115" t="s">
        <v>940</v>
      </c>
      <c r="L115">
        <v>1</v>
      </c>
    </row>
    <row r="116" spans="7:12" x14ac:dyDescent="0.4">
      <c r="G116" t="s">
        <v>1459</v>
      </c>
      <c r="H116">
        <v>1</v>
      </c>
      <c r="I116" t="s">
        <v>656</v>
      </c>
      <c r="J116">
        <v>5</v>
      </c>
      <c r="K116" t="s">
        <v>1722</v>
      </c>
      <c r="L116">
        <v>1</v>
      </c>
    </row>
    <row r="117" spans="7:12" x14ac:dyDescent="0.4">
      <c r="G117" t="s">
        <v>1465</v>
      </c>
      <c r="H117">
        <v>1</v>
      </c>
      <c r="I117" t="s">
        <v>657</v>
      </c>
      <c r="J117">
        <v>2</v>
      </c>
      <c r="K117" t="s">
        <v>868</v>
      </c>
      <c r="L117">
        <v>2</v>
      </c>
    </row>
    <row r="118" spans="7:12" x14ac:dyDescent="0.4">
      <c r="G118" t="s">
        <v>1466</v>
      </c>
      <c r="H118">
        <v>1</v>
      </c>
      <c r="I118" t="s">
        <v>659</v>
      </c>
      <c r="J118">
        <v>7</v>
      </c>
      <c r="K118" t="s">
        <v>869</v>
      </c>
      <c r="L118">
        <v>2</v>
      </c>
    </row>
    <row r="119" spans="7:12" x14ac:dyDescent="0.4">
      <c r="G119" t="s">
        <v>1467</v>
      </c>
      <c r="H119">
        <v>1</v>
      </c>
      <c r="I119" t="s">
        <v>661</v>
      </c>
      <c r="J119">
        <v>7</v>
      </c>
      <c r="K119" t="s">
        <v>860</v>
      </c>
      <c r="L119">
        <v>1</v>
      </c>
    </row>
    <row r="120" spans="7:12" x14ac:dyDescent="0.4">
      <c r="G120" t="s">
        <v>1468</v>
      </c>
      <c r="H120">
        <v>1</v>
      </c>
      <c r="I120" t="s">
        <v>662</v>
      </c>
      <c r="J120">
        <v>8</v>
      </c>
      <c r="K120" t="s">
        <v>521</v>
      </c>
      <c r="L120">
        <v>1</v>
      </c>
    </row>
    <row r="121" spans="7:12" x14ac:dyDescent="0.4">
      <c r="G121" t="s">
        <v>1616</v>
      </c>
      <c r="H121">
        <v>1</v>
      </c>
      <c r="I121" t="s">
        <v>663</v>
      </c>
      <c r="J121">
        <v>5</v>
      </c>
      <c r="K121" t="s">
        <v>522</v>
      </c>
      <c r="L121">
        <v>1</v>
      </c>
    </row>
    <row r="122" spans="7:12" x14ac:dyDescent="0.4">
      <c r="G122" t="s">
        <v>857</v>
      </c>
      <c r="H122">
        <v>2</v>
      </c>
      <c r="I122" t="s">
        <v>652</v>
      </c>
      <c r="J122">
        <v>1</v>
      </c>
      <c r="K122" t="s">
        <v>527</v>
      </c>
      <c r="L122">
        <v>1</v>
      </c>
    </row>
    <row r="123" spans="7:12" x14ac:dyDescent="0.4">
      <c r="G123" t="s">
        <v>1617</v>
      </c>
      <c r="H123">
        <v>1</v>
      </c>
      <c r="I123" t="s">
        <v>658</v>
      </c>
      <c r="J123">
        <v>2</v>
      </c>
      <c r="K123" t="s">
        <v>524</v>
      </c>
      <c r="L123">
        <v>3</v>
      </c>
    </row>
    <row r="124" spans="7:12" x14ac:dyDescent="0.4">
      <c r="G124" t="s">
        <v>1618</v>
      </c>
      <c r="H124">
        <v>1</v>
      </c>
      <c r="I124" t="s">
        <v>660</v>
      </c>
      <c r="J124">
        <v>2</v>
      </c>
      <c r="K124" t="s">
        <v>1723</v>
      </c>
      <c r="L124">
        <v>1</v>
      </c>
    </row>
    <row r="125" spans="7:12" x14ac:dyDescent="0.4">
      <c r="G125" t="s">
        <v>1619</v>
      </c>
      <c r="H125">
        <v>1</v>
      </c>
      <c r="I125" t="s">
        <v>810</v>
      </c>
      <c r="J125">
        <v>2</v>
      </c>
      <c r="K125" t="s">
        <v>536</v>
      </c>
      <c r="L125">
        <v>2</v>
      </c>
    </row>
    <row r="126" spans="7:12" x14ac:dyDescent="0.4">
      <c r="G126" t="s">
        <v>1620</v>
      </c>
      <c r="H126">
        <v>1</v>
      </c>
      <c r="I126" t="s">
        <v>811</v>
      </c>
      <c r="J126">
        <v>1</v>
      </c>
      <c r="K126" t="s">
        <v>1724</v>
      </c>
      <c r="L126">
        <v>3</v>
      </c>
    </row>
    <row r="127" spans="7:12" x14ac:dyDescent="0.4">
      <c r="G127" t="s">
        <v>865</v>
      </c>
      <c r="H127">
        <v>2</v>
      </c>
      <c r="I127" t="s">
        <v>812</v>
      </c>
      <c r="J127">
        <v>1</v>
      </c>
      <c r="K127" t="s">
        <v>529</v>
      </c>
      <c r="L127">
        <v>1</v>
      </c>
    </row>
    <row r="128" spans="7:12" x14ac:dyDescent="0.4">
      <c r="G128" t="s">
        <v>514</v>
      </c>
      <c r="H128">
        <v>2</v>
      </c>
      <c r="I128" t="s">
        <v>813</v>
      </c>
      <c r="J128">
        <v>1</v>
      </c>
      <c r="K128" t="s">
        <v>528</v>
      </c>
      <c r="L128">
        <v>1</v>
      </c>
    </row>
    <row r="129" spans="7:12" x14ac:dyDescent="0.4">
      <c r="G129" t="s">
        <v>1310</v>
      </c>
      <c r="H129">
        <v>2</v>
      </c>
      <c r="I129" t="s">
        <v>814</v>
      </c>
      <c r="J129">
        <v>1</v>
      </c>
      <c r="K129" t="s">
        <v>291</v>
      </c>
      <c r="L129">
        <v>1</v>
      </c>
    </row>
    <row r="130" spans="7:12" x14ac:dyDescent="0.4">
      <c r="G130" t="s">
        <v>1311</v>
      </c>
      <c r="H130">
        <v>1</v>
      </c>
      <c r="I130" t="s">
        <v>815</v>
      </c>
      <c r="J130">
        <v>1</v>
      </c>
      <c r="K130" t="s">
        <v>783</v>
      </c>
      <c r="L130">
        <v>6</v>
      </c>
    </row>
    <row r="131" spans="7:12" x14ac:dyDescent="0.4">
      <c r="G131" t="s">
        <v>1312</v>
      </c>
      <c r="H131">
        <v>1</v>
      </c>
      <c r="I131" t="s">
        <v>816</v>
      </c>
      <c r="J131">
        <v>1</v>
      </c>
      <c r="K131" t="s">
        <v>1725</v>
      </c>
      <c r="L131">
        <v>5</v>
      </c>
    </row>
    <row r="132" spans="7:12" x14ac:dyDescent="0.4">
      <c r="G132" t="s">
        <v>513</v>
      </c>
      <c r="H132">
        <v>2</v>
      </c>
      <c r="I132" t="s">
        <v>817</v>
      </c>
      <c r="J132">
        <v>1</v>
      </c>
      <c r="K132" t="s">
        <v>235</v>
      </c>
      <c r="L132">
        <v>2</v>
      </c>
    </row>
    <row r="133" spans="7:12" x14ac:dyDescent="0.4">
      <c r="G133" t="s">
        <v>1313</v>
      </c>
      <c r="H133">
        <v>1</v>
      </c>
      <c r="I133" t="s">
        <v>818</v>
      </c>
      <c r="J133">
        <v>1</v>
      </c>
      <c r="K133" t="s">
        <v>240</v>
      </c>
      <c r="L133">
        <v>1</v>
      </c>
    </row>
    <row r="134" spans="7:12" x14ac:dyDescent="0.4">
      <c r="G134" t="s">
        <v>516</v>
      </c>
      <c r="H134">
        <v>2</v>
      </c>
      <c r="I134" t="s">
        <v>819</v>
      </c>
      <c r="J134">
        <v>1</v>
      </c>
      <c r="K134" t="s">
        <v>1183</v>
      </c>
      <c r="L134">
        <v>1</v>
      </c>
    </row>
    <row r="135" spans="7:12" x14ac:dyDescent="0.4">
      <c r="G135" t="s">
        <v>1314</v>
      </c>
      <c r="H135">
        <v>1</v>
      </c>
      <c r="I135" t="s">
        <v>820</v>
      </c>
      <c r="J135">
        <v>1</v>
      </c>
      <c r="K135" t="s">
        <v>44</v>
      </c>
      <c r="L135">
        <v>2</v>
      </c>
    </row>
    <row r="136" spans="7:12" x14ac:dyDescent="0.4">
      <c r="G136" t="s">
        <v>517</v>
      </c>
      <c r="H136">
        <v>2</v>
      </c>
      <c r="I136" t="s">
        <v>821</v>
      </c>
      <c r="J136">
        <v>1</v>
      </c>
      <c r="K136" t="s">
        <v>45</v>
      </c>
      <c r="L136">
        <v>3</v>
      </c>
    </row>
    <row r="137" spans="7:12" x14ac:dyDescent="0.4">
      <c r="G137" t="s">
        <v>520</v>
      </c>
      <c r="H137">
        <v>2</v>
      </c>
      <c r="I137" t="s">
        <v>822</v>
      </c>
      <c r="J137">
        <v>1</v>
      </c>
      <c r="K137" t="s">
        <v>1148</v>
      </c>
      <c r="L137">
        <v>1</v>
      </c>
    </row>
    <row r="138" spans="7:12" x14ac:dyDescent="0.4">
      <c r="G138" t="s">
        <v>1315</v>
      </c>
      <c r="H138">
        <v>1</v>
      </c>
      <c r="I138" t="s">
        <v>823</v>
      </c>
      <c r="J138">
        <v>12</v>
      </c>
      <c r="K138" t="s">
        <v>1726</v>
      </c>
      <c r="L138">
        <v>2</v>
      </c>
    </row>
    <row r="139" spans="7:12" x14ac:dyDescent="0.4">
      <c r="G139" t="s">
        <v>518</v>
      </c>
      <c r="H139">
        <v>2</v>
      </c>
      <c r="I139" t="s">
        <v>824</v>
      </c>
      <c r="J139">
        <v>18</v>
      </c>
      <c r="K139" t="s">
        <v>98</v>
      </c>
      <c r="L139">
        <v>3</v>
      </c>
    </row>
    <row r="140" spans="7:12" x14ac:dyDescent="0.4">
      <c r="G140" t="s">
        <v>1316</v>
      </c>
      <c r="H140">
        <v>1</v>
      </c>
      <c r="I140" t="s">
        <v>825</v>
      </c>
      <c r="J140">
        <v>19</v>
      </c>
      <c r="K140" t="s">
        <v>96</v>
      </c>
      <c r="L140">
        <v>3</v>
      </c>
    </row>
    <row r="141" spans="7:12" x14ac:dyDescent="0.4">
      <c r="G141" t="s">
        <v>1317</v>
      </c>
      <c r="H141">
        <v>1</v>
      </c>
      <c r="I141" t="s">
        <v>298</v>
      </c>
      <c r="J141">
        <v>2</v>
      </c>
      <c r="K141" t="s">
        <v>1727</v>
      </c>
      <c r="L141">
        <v>3</v>
      </c>
    </row>
    <row r="142" spans="7:12" x14ac:dyDescent="0.4">
      <c r="G142" t="s">
        <v>519</v>
      </c>
      <c r="H142">
        <v>1</v>
      </c>
      <c r="I142" t="s">
        <v>299</v>
      </c>
      <c r="J142">
        <v>2</v>
      </c>
      <c r="K142" t="s">
        <v>1728</v>
      </c>
      <c r="L142">
        <v>2</v>
      </c>
    </row>
    <row r="143" spans="7:12" x14ac:dyDescent="0.4">
      <c r="G143" t="s">
        <v>1318</v>
      </c>
      <c r="H143">
        <v>1</v>
      </c>
      <c r="I143" t="s">
        <v>300</v>
      </c>
      <c r="J143">
        <v>2</v>
      </c>
      <c r="K143" t="s">
        <v>806</v>
      </c>
      <c r="L143">
        <v>2</v>
      </c>
    </row>
    <row r="144" spans="7:12" x14ac:dyDescent="0.4">
      <c r="G144" t="s">
        <v>236</v>
      </c>
      <c r="H144">
        <v>5</v>
      </c>
      <c r="I144" t="s">
        <v>297</v>
      </c>
      <c r="J144">
        <v>2</v>
      </c>
      <c r="K144" t="s">
        <v>801</v>
      </c>
      <c r="L144">
        <v>2</v>
      </c>
    </row>
    <row r="145" spans="7:12" x14ac:dyDescent="0.4">
      <c r="G145" t="s">
        <v>232</v>
      </c>
      <c r="H145">
        <v>3</v>
      </c>
      <c r="I145" t="s">
        <v>296</v>
      </c>
      <c r="J145">
        <v>1</v>
      </c>
      <c r="K145" t="s">
        <v>335</v>
      </c>
      <c r="L145">
        <v>2</v>
      </c>
    </row>
    <row r="146" spans="7:12" x14ac:dyDescent="0.4">
      <c r="G146" t="s">
        <v>233</v>
      </c>
      <c r="H146">
        <v>3</v>
      </c>
      <c r="I146" t="s">
        <v>305</v>
      </c>
      <c r="J146">
        <v>1</v>
      </c>
      <c r="K146" t="s">
        <v>1729</v>
      </c>
      <c r="L146">
        <v>2</v>
      </c>
    </row>
    <row r="147" spans="7:12" x14ac:dyDescent="0.4">
      <c r="G147" t="s">
        <v>1270</v>
      </c>
      <c r="H147">
        <v>1</v>
      </c>
      <c r="I147" t="s">
        <v>306</v>
      </c>
      <c r="J147">
        <v>1</v>
      </c>
      <c r="K147" t="s">
        <v>1730</v>
      </c>
      <c r="L147">
        <v>1</v>
      </c>
    </row>
    <row r="148" spans="7:12" x14ac:dyDescent="0.4">
      <c r="G148" t="s">
        <v>1271</v>
      </c>
      <c r="H148">
        <v>1</v>
      </c>
      <c r="I148" t="s">
        <v>303</v>
      </c>
      <c r="J148">
        <v>1</v>
      </c>
      <c r="K148" t="s">
        <v>1731</v>
      </c>
      <c r="L148">
        <v>2</v>
      </c>
    </row>
    <row r="149" spans="7:12" x14ac:dyDescent="0.4">
      <c r="G149" t="s">
        <v>494</v>
      </c>
      <c r="H149">
        <v>3</v>
      </c>
      <c r="I149" t="s">
        <v>304</v>
      </c>
      <c r="J149">
        <v>1</v>
      </c>
      <c r="K149" t="s">
        <v>1732</v>
      </c>
      <c r="L149">
        <v>1</v>
      </c>
    </row>
    <row r="150" spans="7:12" x14ac:dyDescent="0.4">
      <c r="G150" t="s">
        <v>87</v>
      </c>
      <c r="H150">
        <v>4</v>
      </c>
      <c r="I150" t="s">
        <v>301</v>
      </c>
      <c r="J150">
        <v>1</v>
      </c>
      <c r="K150" t="s">
        <v>1733</v>
      </c>
      <c r="L150">
        <v>3</v>
      </c>
    </row>
    <row r="151" spans="7:12" x14ac:dyDescent="0.4">
      <c r="G151" t="s">
        <v>88</v>
      </c>
      <c r="H151">
        <v>3</v>
      </c>
      <c r="I151" t="s">
        <v>302</v>
      </c>
      <c r="J151">
        <v>1</v>
      </c>
      <c r="K151" t="s">
        <v>906</v>
      </c>
      <c r="L151">
        <v>2</v>
      </c>
    </row>
    <row r="152" spans="7:12" x14ac:dyDescent="0.4">
      <c r="G152" t="s">
        <v>90</v>
      </c>
      <c r="H152">
        <v>2</v>
      </c>
      <c r="I152" t="s">
        <v>886</v>
      </c>
      <c r="J152">
        <v>3</v>
      </c>
      <c r="K152" t="s">
        <v>1734</v>
      </c>
      <c r="L152">
        <v>2</v>
      </c>
    </row>
    <row r="153" spans="7:12" x14ac:dyDescent="0.4">
      <c r="G153" t="s">
        <v>91</v>
      </c>
      <c r="H153">
        <v>2</v>
      </c>
      <c r="I153" t="s">
        <v>887</v>
      </c>
      <c r="J153">
        <v>3</v>
      </c>
      <c r="K153" t="s">
        <v>1735</v>
      </c>
      <c r="L153">
        <v>1</v>
      </c>
    </row>
    <row r="154" spans="7:12" x14ac:dyDescent="0.4">
      <c r="G154" t="s">
        <v>99</v>
      </c>
      <c r="H154">
        <v>3</v>
      </c>
      <c r="I154" t="s">
        <v>888</v>
      </c>
      <c r="J154">
        <v>1</v>
      </c>
      <c r="K154" t="s">
        <v>1736</v>
      </c>
      <c r="L154">
        <v>2</v>
      </c>
    </row>
    <row r="155" spans="7:12" x14ac:dyDescent="0.4">
      <c r="G155" t="s">
        <v>1126</v>
      </c>
      <c r="H155">
        <v>2</v>
      </c>
      <c r="I155" t="s">
        <v>710</v>
      </c>
      <c r="J155">
        <v>1</v>
      </c>
      <c r="K155" t="s">
        <v>1737</v>
      </c>
      <c r="L155">
        <v>3</v>
      </c>
    </row>
    <row r="156" spans="7:12" x14ac:dyDescent="0.4">
      <c r="G156" t="s">
        <v>1127</v>
      </c>
      <c r="H156">
        <v>1</v>
      </c>
      <c r="I156" t="s">
        <v>901</v>
      </c>
      <c r="J156">
        <v>6</v>
      </c>
      <c r="K156" t="s">
        <v>615</v>
      </c>
      <c r="L156">
        <v>4</v>
      </c>
    </row>
    <row r="157" spans="7:12" x14ac:dyDescent="0.4">
      <c r="G157" t="s">
        <v>1128</v>
      </c>
      <c r="H157">
        <v>1</v>
      </c>
      <c r="I157" t="s">
        <v>902</v>
      </c>
      <c r="J157">
        <v>2</v>
      </c>
      <c r="K157" t="s">
        <v>633</v>
      </c>
      <c r="L157">
        <v>1</v>
      </c>
    </row>
    <row r="158" spans="7:12" x14ac:dyDescent="0.4">
      <c r="G158" t="s">
        <v>334</v>
      </c>
      <c r="H158">
        <v>3</v>
      </c>
      <c r="I158" t="s">
        <v>903</v>
      </c>
      <c r="J158">
        <v>4</v>
      </c>
      <c r="K158" t="s">
        <v>617</v>
      </c>
      <c r="L158">
        <v>4</v>
      </c>
    </row>
    <row r="159" spans="7:12" x14ac:dyDescent="0.4">
      <c r="G159" t="s">
        <v>1634</v>
      </c>
      <c r="H159">
        <v>1</v>
      </c>
      <c r="I159" t="s">
        <v>904</v>
      </c>
      <c r="J159">
        <v>3</v>
      </c>
      <c r="K159" t="s">
        <v>1738</v>
      </c>
      <c r="L159">
        <v>1</v>
      </c>
    </row>
    <row r="160" spans="7:12" x14ac:dyDescent="0.4">
      <c r="G160" t="s">
        <v>620</v>
      </c>
      <c r="H160">
        <v>3</v>
      </c>
      <c r="I160" t="s">
        <v>905</v>
      </c>
      <c r="J160">
        <v>4</v>
      </c>
      <c r="K160" t="s">
        <v>1739</v>
      </c>
      <c r="L160">
        <v>1</v>
      </c>
    </row>
    <row r="161" spans="7:12" x14ac:dyDescent="0.4">
      <c r="G161" t="s">
        <v>623</v>
      </c>
      <c r="H161">
        <v>2</v>
      </c>
      <c r="I161" t="s">
        <v>907</v>
      </c>
      <c r="J161">
        <v>1</v>
      </c>
      <c r="K161" t="s">
        <v>423</v>
      </c>
      <c r="L161">
        <v>1</v>
      </c>
    </row>
    <row r="162" spans="7:12" x14ac:dyDescent="0.4">
      <c r="G162" t="s">
        <v>1553</v>
      </c>
      <c r="H162">
        <v>2</v>
      </c>
      <c r="I162" t="s">
        <v>908</v>
      </c>
      <c r="J162">
        <v>3</v>
      </c>
      <c r="K162" t="s">
        <v>1740</v>
      </c>
      <c r="L162">
        <v>3</v>
      </c>
    </row>
    <row r="163" spans="7:12" x14ac:dyDescent="0.4">
      <c r="G163" t="s">
        <v>739</v>
      </c>
      <c r="H163">
        <v>2</v>
      </c>
      <c r="I163" t="s">
        <v>909</v>
      </c>
      <c r="J163">
        <v>2</v>
      </c>
      <c r="K163" t="s">
        <v>420</v>
      </c>
      <c r="L163">
        <v>2</v>
      </c>
    </row>
    <row r="164" spans="7:12" x14ac:dyDescent="0.4">
      <c r="G164" t="s">
        <v>470</v>
      </c>
      <c r="H164">
        <v>3</v>
      </c>
      <c r="I164" t="s">
        <v>910</v>
      </c>
      <c r="J164">
        <v>3</v>
      </c>
      <c r="K164" t="s">
        <v>419</v>
      </c>
      <c r="L164">
        <v>2</v>
      </c>
    </row>
    <row r="165" spans="7:12" x14ac:dyDescent="0.4">
      <c r="G165" t="s">
        <v>845</v>
      </c>
      <c r="H165">
        <v>3</v>
      </c>
      <c r="I165" t="s">
        <v>911</v>
      </c>
      <c r="J165">
        <v>1</v>
      </c>
      <c r="K165" t="s">
        <v>733</v>
      </c>
      <c r="L165">
        <v>3</v>
      </c>
    </row>
    <row r="166" spans="7:12" x14ac:dyDescent="0.4">
      <c r="G166" t="s">
        <v>846</v>
      </c>
      <c r="H166">
        <v>3</v>
      </c>
      <c r="I166" t="s">
        <v>912</v>
      </c>
      <c r="J166">
        <v>2</v>
      </c>
      <c r="K166" t="s">
        <v>472</v>
      </c>
      <c r="L166">
        <v>2</v>
      </c>
    </row>
    <row r="167" spans="7:12" x14ac:dyDescent="0.4">
      <c r="G167" t="s">
        <v>847</v>
      </c>
      <c r="H167">
        <v>2</v>
      </c>
      <c r="I167" t="s">
        <v>913</v>
      </c>
      <c r="J167">
        <v>2</v>
      </c>
      <c r="K167" t="s">
        <v>1741</v>
      </c>
      <c r="L167">
        <v>1</v>
      </c>
    </row>
    <row r="168" spans="7:12" x14ac:dyDescent="0.4">
      <c r="G168" t="s">
        <v>389</v>
      </c>
      <c r="H168">
        <v>2</v>
      </c>
      <c r="I168" t="s">
        <v>914</v>
      </c>
      <c r="J168">
        <v>1</v>
      </c>
      <c r="K168" t="s">
        <v>1742</v>
      </c>
      <c r="L168">
        <v>1</v>
      </c>
    </row>
    <row r="169" spans="7:12" x14ac:dyDescent="0.4">
      <c r="G169" t="s">
        <v>391</v>
      </c>
      <c r="H169">
        <v>2</v>
      </c>
      <c r="I169" t="s">
        <v>915</v>
      </c>
      <c r="J169">
        <v>2</v>
      </c>
      <c r="K169" t="s">
        <v>1743</v>
      </c>
      <c r="L169">
        <v>2</v>
      </c>
    </row>
    <row r="170" spans="7:12" x14ac:dyDescent="0.4">
      <c r="G170" t="s">
        <v>1574</v>
      </c>
      <c r="H170">
        <v>1</v>
      </c>
      <c r="I170" t="s">
        <v>205</v>
      </c>
      <c r="J170">
        <v>5</v>
      </c>
      <c r="K170" t="s">
        <v>1744</v>
      </c>
      <c r="L170">
        <v>1</v>
      </c>
    </row>
    <row r="171" spans="7:12" x14ac:dyDescent="0.4">
      <c r="G171" t="s">
        <v>752</v>
      </c>
      <c r="H171">
        <v>4</v>
      </c>
      <c r="I171" t="s">
        <v>943</v>
      </c>
      <c r="J171">
        <v>5</v>
      </c>
      <c r="K171" t="s">
        <v>844</v>
      </c>
      <c r="L171">
        <v>2</v>
      </c>
    </row>
    <row r="172" spans="7:12" x14ac:dyDescent="0.4">
      <c r="G172" t="s">
        <v>666</v>
      </c>
      <c r="H172">
        <v>3</v>
      </c>
      <c r="I172" t="s">
        <v>944</v>
      </c>
      <c r="J172">
        <v>10</v>
      </c>
      <c r="K172" t="s">
        <v>1745</v>
      </c>
      <c r="L172">
        <v>1</v>
      </c>
    </row>
    <row r="173" spans="7:12" x14ac:dyDescent="0.4">
      <c r="G173" t="s">
        <v>136</v>
      </c>
      <c r="H173">
        <v>2</v>
      </c>
      <c r="I173" t="s">
        <v>947</v>
      </c>
      <c r="J173">
        <v>4</v>
      </c>
      <c r="K173" t="s">
        <v>1746</v>
      </c>
      <c r="L173">
        <v>1</v>
      </c>
    </row>
    <row r="174" spans="7:12" x14ac:dyDescent="0.4">
      <c r="G174" t="s">
        <v>1342</v>
      </c>
      <c r="H174">
        <v>1</v>
      </c>
      <c r="I174" t="s">
        <v>945</v>
      </c>
      <c r="J174">
        <v>3</v>
      </c>
      <c r="K174" t="s">
        <v>1747</v>
      </c>
      <c r="L174">
        <v>3</v>
      </c>
    </row>
    <row r="175" spans="7:12" x14ac:dyDescent="0.4">
      <c r="G175" t="s">
        <v>158</v>
      </c>
      <c r="H175">
        <v>2</v>
      </c>
      <c r="I175" t="s">
        <v>946</v>
      </c>
      <c r="J175">
        <v>4</v>
      </c>
      <c r="K175" t="s">
        <v>943</v>
      </c>
      <c r="L175">
        <v>4</v>
      </c>
    </row>
    <row r="176" spans="7:12" x14ac:dyDescent="0.4">
      <c r="G176" t="s">
        <v>159</v>
      </c>
      <c r="H176">
        <v>2</v>
      </c>
      <c r="I176" t="s">
        <v>948</v>
      </c>
      <c r="J176">
        <v>1</v>
      </c>
      <c r="K176" t="s">
        <v>1748</v>
      </c>
      <c r="L176">
        <v>1</v>
      </c>
    </row>
    <row r="177" spans="7:12" x14ac:dyDescent="0.4">
      <c r="G177" t="s">
        <v>162</v>
      </c>
      <c r="H177">
        <v>2</v>
      </c>
      <c r="I177" t="s">
        <v>949</v>
      </c>
      <c r="J177">
        <v>8</v>
      </c>
      <c r="K177" t="s">
        <v>1749</v>
      </c>
      <c r="L177">
        <v>4</v>
      </c>
    </row>
    <row r="178" spans="7:12" x14ac:dyDescent="0.4">
      <c r="G178" t="s">
        <v>1238</v>
      </c>
      <c r="H178">
        <v>1</v>
      </c>
      <c r="I178" t="s">
        <v>962</v>
      </c>
      <c r="J178">
        <v>11</v>
      </c>
      <c r="K178" t="s">
        <v>1750</v>
      </c>
      <c r="L178">
        <v>2</v>
      </c>
    </row>
    <row r="179" spans="7:12" x14ac:dyDescent="0.4">
      <c r="G179" t="s">
        <v>195</v>
      </c>
      <c r="H179">
        <v>2</v>
      </c>
      <c r="I179" t="s">
        <v>963</v>
      </c>
      <c r="J179">
        <v>11</v>
      </c>
      <c r="K179" t="s">
        <v>1751</v>
      </c>
      <c r="L179">
        <v>1</v>
      </c>
    </row>
    <row r="180" spans="7:12" x14ac:dyDescent="0.4">
      <c r="G180" t="s">
        <v>271</v>
      </c>
      <c r="H180">
        <v>2</v>
      </c>
      <c r="I180" t="s">
        <v>964</v>
      </c>
      <c r="J180">
        <v>7</v>
      </c>
      <c r="K180" t="s">
        <v>754</v>
      </c>
      <c r="L180">
        <v>4</v>
      </c>
    </row>
    <row r="181" spans="7:12" x14ac:dyDescent="0.4">
      <c r="G181" t="s">
        <v>273</v>
      </c>
      <c r="H181">
        <v>2</v>
      </c>
      <c r="I181" t="s">
        <v>965</v>
      </c>
      <c r="J181">
        <v>10</v>
      </c>
      <c r="K181" t="s">
        <v>753</v>
      </c>
      <c r="L181">
        <v>2</v>
      </c>
    </row>
    <row r="182" spans="7:12" x14ac:dyDescent="0.4">
      <c r="G182" t="s">
        <v>1627</v>
      </c>
      <c r="H182">
        <v>1</v>
      </c>
      <c r="I182" t="s">
        <v>966</v>
      </c>
      <c r="J182">
        <v>1</v>
      </c>
      <c r="K182" t="s">
        <v>1752</v>
      </c>
      <c r="L182">
        <v>2</v>
      </c>
    </row>
    <row r="183" spans="7:12" x14ac:dyDescent="0.4">
      <c r="G183" t="s">
        <v>207</v>
      </c>
      <c r="H183">
        <v>3</v>
      </c>
      <c r="I183" t="s">
        <v>967</v>
      </c>
      <c r="J183">
        <v>6</v>
      </c>
      <c r="K183" t="s">
        <v>347</v>
      </c>
      <c r="L183">
        <v>2</v>
      </c>
    </row>
    <row r="184" spans="7:12" x14ac:dyDescent="0.4">
      <c r="G184" t="s">
        <v>1198</v>
      </c>
      <c r="H184">
        <v>1</v>
      </c>
      <c r="I184" t="s">
        <v>968</v>
      </c>
      <c r="J184">
        <v>9</v>
      </c>
      <c r="K184" t="s">
        <v>477</v>
      </c>
      <c r="L184">
        <v>2</v>
      </c>
    </row>
    <row r="185" spans="7:12" x14ac:dyDescent="0.4">
      <c r="G185" t="s">
        <v>209</v>
      </c>
      <c r="H185">
        <v>2</v>
      </c>
      <c r="I185" t="s">
        <v>969</v>
      </c>
      <c r="J185">
        <v>5</v>
      </c>
      <c r="K185" t="s">
        <v>376</v>
      </c>
      <c r="L185">
        <v>1</v>
      </c>
    </row>
    <row r="186" spans="7:12" x14ac:dyDescent="0.4">
      <c r="G186" t="s">
        <v>1199</v>
      </c>
      <c r="H186">
        <v>1</v>
      </c>
      <c r="I186" t="s">
        <v>970</v>
      </c>
      <c r="J186">
        <v>4</v>
      </c>
      <c r="K186" t="s">
        <v>134</v>
      </c>
      <c r="L186">
        <v>1</v>
      </c>
    </row>
    <row r="187" spans="7:12" x14ac:dyDescent="0.4">
      <c r="G187" t="s">
        <v>208</v>
      </c>
      <c r="H187">
        <v>3</v>
      </c>
      <c r="I187" t="s">
        <v>971</v>
      </c>
      <c r="J187">
        <v>8</v>
      </c>
      <c r="K187" t="s">
        <v>793</v>
      </c>
      <c r="L187">
        <v>1</v>
      </c>
    </row>
    <row r="188" spans="7:12" x14ac:dyDescent="0.4">
      <c r="G188" t="s">
        <v>132</v>
      </c>
      <c r="H188">
        <v>2</v>
      </c>
      <c r="I188" t="s">
        <v>972</v>
      </c>
      <c r="J188">
        <v>6</v>
      </c>
      <c r="K188" t="s">
        <v>792</v>
      </c>
      <c r="L188">
        <v>3</v>
      </c>
    </row>
    <row r="189" spans="7:12" x14ac:dyDescent="0.4">
      <c r="G189" t="s">
        <v>1305</v>
      </c>
      <c r="H189">
        <v>1</v>
      </c>
      <c r="I189" t="s">
        <v>973</v>
      </c>
      <c r="J189">
        <v>5</v>
      </c>
      <c r="K189" t="s">
        <v>1753</v>
      </c>
      <c r="L189">
        <v>1</v>
      </c>
    </row>
    <row r="190" spans="7:12" x14ac:dyDescent="0.4">
      <c r="G190" t="s">
        <v>1292</v>
      </c>
      <c r="H190">
        <v>1</v>
      </c>
      <c r="I190" t="s">
        <v>974</v>
      </c>
      <c r="J190">
        <v>4</v>
      </c>
      <c r="K190" t="s">
        <v>1241</v>
      </c>
      <c r="L190">
        <v>1</v>
      </c>
    </row>
    <row r="191" spans="7:12" x14ac:dyDescent="0.4">
      <c r="G191" t="s">
        <v>1293</v>
      </c>
      <c r="H191">
        <v>1</v>
      </c>
      <c r="I191" t="s">
        <v>975</v>
      </c>
      <c r="J191">
        <v>5</v>
      </c>
      <c r="K191" t="s">
        <v>1242</v>
      </c>
      <c r="L191">
        <v>1</v>
      </c>
    </row>
    <row r="192" spans="7:12" x14ac:dyDescent="0.4">
      <c r="G192" t="s">
        <v>183</v>
      </c>
      <c r="H192">
        <v>3</v>
      </c>
      <c r="I192" t="s">
        <v>976</v>
      </c>
      <c r="J192">
        <v>1</v>
      </c>
      <c r="K192" t="s">
        <v>196</v>
      </c>
      <c r="L192">
        <v>1</v>
      </c>
    </row>
    <row r="193" spans="7:12" x14ac:dyDescent="0.4">
      <c r="G193" t="s">
        <v>49</v>
      </c>
      <c r="H193">
        <v>2</v>
      </c>
      <c r="I193" t="s">
        <v>977</v>
      </c>
      <c r="J193">
        <v>3</v>
      </c>
      <c r="K193" t="s">
        <v>200</v>
      </c>
      <c r="L193">
        <v>1</v>
      </c>
    </row>
    <row r="194" spans="7:12" x14ac:dyDescent="0.4">
      <c r="G194" t="s">
        <v>1216</v>
      </c>
      <c r="H194">
        <v>1</v>
      </c>
      <c r="I194" t="s">
        <v>978</v>
      </c>
      <c r="J194">
        <v>4</v>
      </c>
      <c r="K194" t="s">
        <v>274</v>
      </c>
      <c r="L194">
        <v>4</v>
      </c>
    </row>
    <row r="195" spans="7:12" x14ac:dyDescent="0.4">
      <c r="G195" t="s">
        <v>67</v>
      </c>
      <c r="H195">
        <v>2</v>
      </c>
      <c r="I195" t="s">
        <v>979</v>
      </c>
      <c r="J195">
        <v>1</v>
      </c>
      <c r="K195" t="s">
        <v>275</v>
      </c>
      <c r="L195">
        <v>3</v>
      </c>
    </row>
    <row r="196" spans="7:12" x14ac:dyDescent="0.4">
      <c r="G196" t="s">
        <v>1114</v>
      </c>
      <c r="H196">
        <v>1</v>
      </c>
      <c r="I196" t="s">
        <v>204</v>
      </c>
      <c r="J196">
        <v>7</v>
      </c>
      <c r="K196" t="s">
        <v>278</v>
      </c>
      <c r="L196">
        <v>1</v>
      </c>
    </row>
    <row r="197" spans="7:12" x14ac:dyDescent="0.4">
      <c r="G197" t="s">
        <v>1406</v>
      </c>
      <c r="H197">
        <v>1</v>
      </c>
      <c r="I197" t="s">
        <v>985</v>
      </c>
      <c r="J197">
        <v>16</v>
      </c>
      <c r="K197" t="s">
        <v>280</v>
      </c>
      <c r="L197">
        <v>2</v>
      </c>
    </row>
    <row r="198" spans="7:12" x14ac:dyDescent="0.4">
      <c r="G198" t="s">
        <v>1407</v>
      </c>
      <c r="H198">
        <v>1</v>
      </c>
      <c r="I198" t="s">
        <v>986</v>
      </c>
      <c r="J198">
        <v>14</v>
      </c>
      <c r="K198" t="s">
        <v>282</v>
      </c>
      <c r="L198">
        <v>1</v>
      </c>
    </row>
    <row r="199" spans="7:12" x14ac:dyDescent="0.4">
      <c r="G199" t="s">
        <v>1410</v>
      </c>
      <c r="H199">
        <v>1</v>
      </c>
      <c r="I199" t="s">
        <v>987</v>
      </c>
      <c r="J199">
        <v>11</v>
      </c>
      <c r="K199" t="s">
        <v>1754</v>
      </c>
      <c r="L199">
        <v>4</v>
      </c>
    </row>
    <row r="200" spans="7:12" x14ac:dyDescent="0.4">
      <c r="G200" t="s">
        <v>1604</v>
      </c>
      <c r="H200">
        <v>1</v>
      </c>
      <c r="I200" t="s">
        <v>988</v>
      </c>
      <c r="J200">
        <v>8</v>
      </c>
      <c r="K200" t="s">
        <v>279</v>
      </c>
      <c r="L200">
        <v>5</v>
      </c>
    </row>
    <row r="201" spans="7:12" x14ac:dyDescent="0.4">
      <c r="G201" t="s">
        <v>1252</v>
      </c>
      <c r="H201">
        <v>1</v>
      </c>
      <c r="I201" t="s">
        <v>989</v>
      </c>
      <c r="J201">
        <v>17</v>
      </c>
      <c r="K201" t="s">
        <v>210</v>
      </c>
      <c r="L201">
        <v>5</v>
      </c>
    </row>
    <row r="202" spans="7:12" x14ac:dyDescent="0.4">
      <c r="G202" t="s">
        <v>1253</v>
      </c>
      <c r="H202">
        <v>1</v>
      </c>
      <c r="I202" t="s">
        <v>990</v>
      </c>
      <c r="J202">
        <v>7</v>
      </c>
      <c r="K202" t="s">
        <v>211</v>
      </c>
      <c r="L202">
        <v>2</v>
      </c>
    </row>
    <row r="203" spans="7:12" x14ac:dyDescent="0.4">
      <c r="G203" t="s">
        <v>1254</v>
      </c>
      <c r="H203">
        <v>1</v>
      </c>
      <c r="I203" t="s">
        <v>991</v>
      </c>
      <c r="J203">
        <v>5</v>
      </c>
      <c r="K203" t="s">
        <v>1755</v>
      </c>
      <c r="L203">
        <v>4</v>
      </c>
    </row>
    <row r="204" spans="7:12" x14ac:dyDescent="0.4">
      <c r="G204" t="s">
        <v>1255</v>
      </c>
      <c r="H204">
        <v>1</v>
      </c>
      <c r="I204" t="s">
        <v>992</v>
      </c>
      <c r="J204">
        <v>2</v>
      </c>
      <c r="K204" t="s">
        <v>214</v>
      </c>
      <c r="L204">
        <v>1</v>
      </c>
    </row>
    <row r="205" spans="7:12" x14ac:dyDescent="0.4">
      <c r="G205" t="s">
        <v>1351</v>
      </c>
      <c r="H205">
        <v>1</v>
      </c>
      <c r="I205" t="s">
        <v>993</v>
      </c>
      <c r="J205">
        <v>9</v>
      </c>
      <c r="K205" t="s">
        <v>213</v>
      </c>
      <c r="L205">
        <v>4</v>
      </c>
    </row>
    <row r="206" spans="7:12" x14ac:dyDescent="0.4">
      <c r="G206" t="s">
        <v>560</v>
      </c>
      <c r="H206">
        <v>2</v>
      </c>
      <c r="I206" t="s">
        <v>994</v>
      </c>
      <c r="J206">
        <v>1</v>
      </c>
      <c r="K206" t="s">
        <v>1756</v>
      </c>
      <c r="L206">
        <v>1</v>
      </c>
    </row>
    <row r="207" spans="7:12" x14ac:dyDescent="0.4">
      <c r="G207" t="s">
        <v>564</v>
      </c>
      <c r="H207">
        <v>3</v>
      </c>
      <c r="I207" t="s">
        <v>890</v>
      </c>
      <c r="J207">
        <v>1</v>
      </c>
      <c r="K207" t="s">
        <v>1757</v>
      </c>
      <c r="L207">
        <v>1</v>
      </c>
    </row>
    <row r="208" spans="7:12" x14ac:dyDescent="0.4">
      <c r="G208" t="s">
        <v>749</v>
      </c>
      <c r="H208">
        <v>2</v>
      </c>
      <c r="I208" t="s">
        <v>895</v>
      </c>
      <c r="J208">
        <v>1</v>
      </c>
      <c r="K208" t="s">
        <v>1398</v>
      </c>
      <c r="L208">
        <v>1</v>
      </c>
    </row>
    <row r="209" spans="7:12" x14ac:dyDescent="0.4">
      <c r="G209" t="s">
        <v>222</v>
      </c>
      <c r="H209">
        <v>2</v>
      </c>
      <c r="I209" t="s">
        <v>896</v>
      </c>
      <c r="J209">
        <v>1</v>
      </c>
      <c r="K209" t="s">
        <v>1399</v>
      </c>
      <c r="L209">
        <v>1</v>
      </c>
    </row>
    <row r="210" spans="7:12" x14ac:dyDescent="0.4">
      <c r="G210" t="s">
        <v>710</v>
      </c>
      <c r="H210">
        <v>2</v>
      </c>
      <c r="I210" t="s">
        <v>898</v>
      </c>
      <c r="J210">
        <v>1</v>
      </c>
      <c r="K210" t="s">
        <v>184</v>
      </c>
      <c r="L210">
        <v>1</v>
      </c>
    </row>
    <row r="211" spans="7:12" x14ac:dyDescent="0.4">
      <c r="G211" t="s">
        <v>707</v>
      </c>
      <c r="H211">
        <v>2</v>
      </c>
      <c r="I211" t="s">
        <v>899</v>
      </c>
      <c r="J211">
        <v>1</v>
      </c>
      <c r="K211" t="s">
        <v>51</v>
      </c>
      <c r="L211">
        <v>1</v>
      </c>
    </row>
    <row r="212" spans="7:12" x14ac:dyDescent="0.4">
      <c r="G212" t="s">
        <v>1446</v>
      </c>
      <c r="H212">
        <v>1</v>
      </c>
      <c r="I212" t="s">
        <v>900</v>
      </c>
      <c r="J212">
        <v>1</v>
      </c>
      <c r="K212" t="s">
        <v>52</v>
      </c>
      <c r="L212">
        <v>1</v>
      </c>
    </row>
    <row r="213" spans="7:12" x14ac:dyDescent="0.4">
      <c r="G213" t="s">
        <v>1447</v>
      </c>
      <c r="H213">
        <v>1</v>
      </c>
      <c r="I213" t="s">
        <v>916</v>
      </c>
      <c r="J213">
        <v>1</v>
      </c>
      <c r="K213" t="s">
        <v>71</v>
      </c>
      <c r="L213">
        <v>2</v>
      </c>
    </row>
    <row r="214" spans="7:12" x14ac:dyDescent="0.4">
      <c r="G214" t="s">
        <v>1448</v>
      </c>
      <c r="H214">
        <v>1</v>
      </c>
      <c r="I214" t="s">
        <v>917</v>
      </c>
      <c r="J214">
        <v>1</v>
      </c>
      <c r="K214" t="s">
        <v>72</v>
      </c>
      <c r="L214">
        <v>1</v>
      </c>
    </row>
    <row r="215" spans="7:12" x14ac:dyDescent="0.4">
      <c r="G215" t="s">
        <v>317</v>
      </c>
      <c r="H215">
        <v>2</v>
      </c>
      <c r="I215" t="s">
        <v>920</v>
      </c>
      <c r="J215">
        <v>1</v>
      </c>
      <c r="K215" t="s">
        <v>73</v>
      </c>
      <c r="L215">
        <v>1</v>
      </c>
    </row>
    <row r="216" spans="7:12" x14ac:dyDescent="0.4">
      <c r="G216" t="s">
        <v>1134</v>
      </c>
      <c r="H216">
        <v>1</v>
      </c>
      <c r="I216" t="s">
        <v>921</v>
      </c>
      <c r="J216">
        <v>1</v>
      </c>
      <c r="K216" t="s">
        <v>68</v>
      </c>
      <c r="L216">
        <v>2</v>
      </c>
    </row>
    <row r="217" spans="7:12" x14ac:dyDescent="0.4">
      <c r="G217" t="s">
        <v>1357</v>
      </c>
      <c r="H217">
        <v>1</v>
      </c>
      <c r="I217" t="s">
        <v>923</v>
      </c>
      <c r="J217">
        <v>1</v>
      </c>
      <c r="K217" t="s">
        <v>1142</v>
      </c>
      <c r="L217">
        <v>2</v>
      </c>
    </row>
    <row r="218" spans="7:12" x14ac:dyDescent="0.4">
      <c r="G218" t="s">
        <v>1358</v>
      </c>
      <c r="H218">
        <v>1</v>
      </c>
      <c r="I218" t="s">
        <v>924</v>
      </c>
      <c r="J218">
        <v>1</v>
      </c>
      <c r="K218" t="s">
        <v>1758</v>
      </c>
      <c r="L218">
        <v>2</v>
      </c>
    </row>
    <row r="219" spans="7:12" x14ac:dyDescent="0.4">
      <c r="G219" t="s">
        <v>1359</v>
      </c>
      <c r="H219">
        <v>1</v>
      </c>
      <c r="I219" t="s">
        <v>926</v>
      </c>
      <c r="J219">
        <v>1</v>
      </c>
      <c r="K219" t="s">
        <v>1759</v>
      </c>
      <c r="L219">
        <v>2</v>
      </c>
    </row>
    <row r="220" spans="7:12" x14ac:dyDescent="0.4">
      <c r="G220" t="s">
        <v>330</v>
      </c>
      <c r="H220">
        <v>2</v>
      </c>
      <c r="I220" t="s">
        <v>927</v>
      </c>
      <c r="J220">
        <v>1</v>
      </c>
      <c r="K220" t="s">
        <v>1157</v>
      </c>
      <c r="L220">
        <v>2</v>
      </c>
    </row>
    <row r="221" spans="7:12" x14ac:dyDescent="0.4">
      <c r="G221" t="s">
        <v>329</v>
      </c>
      <c r="H221">
        <v>2</v>
      </c>
      <c r="I221" t="s">
        <v>931</v>
      </c>
      <c r="J221">
        <v>1</v>
      </c>
      <c r="K221" t="s">
        <v>1760</v>
      </c>
      <c r="L221">
        <v>3</v>
      </c>
    </row>
    <row r="222" spans="7:12" x14ac:dyDescent="0.4">
      <c r="G222" t="s">
        <v>502</v>
      </c>
      <c r="H222">
        <v>4</v>
      </c>
      <c r="I222" t="s">
        <v>933</v>
      </c>
      <c r="J222">
        <v>1</v>
      </c>
      <c r="K222" t="s">
        <v>1761</v>
      </c>
      <c r="L222">
        <v>3</v>
      </c>
    </row>
    <row r="223" spans="7:12" x14ac:dyDescent="0.4">
      <c r="G223" t="s">
        <v>503</v>
      </c>
      <c r="H223">
        <v>2</v>
      </c>
      <c r="I223" t="s">
        <v>934</v>
      </c>
      <c r="J223">
        <v>1</v>
      </c>
      <c r="K223" t="s">
        <v>1762</v>
      </c>
      <c r="L223">
        <v>4</v>
      </c>
    </row>
    <row r="224" spans="7:12" x14ac:dyDescent="0.4">
      <c r="G224" t="s">
        <v>505</v>
      </c>
      <c r="H224">
        <v>3</v>
      </c>
      <c r="I224" t="s">
        <v>936</v>
      </c>
      <c r="J224">
        <v>1</v>
      </c>
      <c r="K224" t="s">
        <v>1763</v>
      </c>
      <c r="L224">
        <v>5</v>
      </c>
    </row>
    <row r="225" spans="7:12" x14ac:dyDescent="0.4">
      <c r="G225" t="s">
        <v>504</v>
      </c>
      <c r="H225">
        <v>2</v>
      </c>
      <c r="I225" t="s">
        <v>940</v>
      </c>
      <c r="J225">
        <v>2</v>
      </c>
      <c r="K225" t="s">
        <v>1764</v>
      </c>
      <c r="L225">
        <v>1</v>
      </c>
    </row>
    <row r="226" spans="7:12" x14ac:dyDescent="0.4">
      <c r="G226" t="s">
        <v>506</v>
      </c>
      <c r="H226">
        <v>4</v>
      </c>
      <c r="I226" t="s">
        <v>942</v>
      </c>
      <c r="J226">
        <v>1</v>
      </c>
      <c r="K226" t="s">
        <v>1765</v>
      </c>
      <c r="L226">
        <v>1</v>
      </c>
    </row>
    <row r="227" spans="7:12" x14ac:dyDescent="0.4">
      <c r="G227" t="s">
        <v>1295</v>
      </c>
      <c r="H227">
        <v>1</v>
      </c>
      <c r="I227" t="s">
        <v>950</v>
      </c>
      <c r="J227">
        <v>3</v>
      </c>
      <c r="K227" t="s">
        <v>589</v>
      </c>
      <c r="L227">
        <v>4</v>
      </c>
    </row>
    <row r="228" spans="7:12" x14ac:dyDescent="0.4">
      <c r="G228" t="s">
        <v>1392</v>
      </c>
      <c r="H228">
        <v>1</v>
      </c>
      <c r="I228" t="s">
        <v>951</v>
      </c>
      <c r="J228">
        <v>3</v>
      </c>
      <c r="K228" t="s">
        <v>591</v>
      </c>
      <c r="L228">
        <v>4</v>
      </c>
    </row>
    <row r="229" spans="7:12" x14ac:dyDescent="0.4">
      <c r="G229" t="s">
        <v>1393</v>
      </c>
      <c r="H229">
        <v>1</v>
      </c>
      <c r="I229" t="s">
        <v>955</v>
      </c>
      <c r="J229">
        <v>1</v>
      </c>
      <c r="K229" t="s">
        <v>582</v>
      </c>
      <c r="L229">
        <v>1</v>
      </c>
    </row>
    <row r="230" spans="7:12" x14ac:dyDescent="0.4">
      <c r="G230" t="s">
        <v>115</v>
      </c>
      <c r="H230">
        <v>4</v>
      </c>
      <c r="I230" t="s">
        <v>957</v>
      </c>
      <c r="J230">
        <v>1</v>
      </c>
      <c r="K230" t="s">
        <v>590</v>
      </c>
      <c r="L230">
        <v>1</v>
      </c>
    </row>
    <row r="231" spans="7:12" x14ac:dyDescent="0.4">
      <c r="G231" t="s">
        <v>116</v>
      </c>
      <c r="H231">
        <v>3</v>
      </c>
      <c r="I231" t="s">
        <v>960</v>
      </c>
      <c r="J231">
        <v>1</v>
      </c>
      <c r="K231" t="s">
        <v>588</v>
      </c>
      <c r="L231">
        <v>1</v>
      </c>
    </row>
    <row r="232" spans="7:12" x14ac:dyDescent="0.4">
      <c r="G232" t="s">
        <v>129</v>
      </c>
      <c r="H232">
        <v>1</v>
      </c>
      <c r="I232" t="s">
        <v>961</v>
      </c>
      <c r="J232">
        <v>1</v>
      </c>
      <c r="K232" t="s">
        <v>1766</v>
      </c>
      <c r="L232">
        <v>4</v>
      </c>
    </row>
    <row r="233" spans="7:12" x14ac:dyDescent="0.4">
      <c r="G233" t="s">
        <v>1378</v>
      </c>
      <c r="H233">
        <v>1</v>
      </c>
      <c r="I233" t="s">
        <v>980</v>
      </c>
      <c r="J233">
        <v>3</v>
      </c>
      <c r="K233" t="s">
        <v>1767</v>
      </c>
      <c r="L233">
        <v>2</v>
      </c>
    </row>
    <row r="234" spans="7:12" x14ac:dyDescent="0.4">
      <c r="G234" t="s">
        <v>1365</v>
      </c>
      <c r="H234">
        <v>1</v>
      </c>
      <c r="I234" t="s">
        <v>983</v>
      </c>
      <c r="J234">
        <v>2</v>
      </c>
      <c r="K234" t="s">
        <v>566</v>
      </c>
      <c r="L234">
        <v>1</v>
      </c>
    </row>
    <row r="235" spans="7:12" x14ac:dyDescent="0.4">
      <c r="G235" t="s">
        <v>170</v>
      </c>
      <c r="H235">
        <v>2</v>
      </c>
      <c r="I235" t="s">
        <v>984</v>
      </c>
      <c r="J235">
        <v>1</v>
      </c>
      <c r="K235" t="s">
        <v>567</v>
      </c>
      <c r="L235">
        <v>5</v>
      </c>
    </row>
    <row r="236" spans="7:12" x14ac:dyDescent="0.4">
      <c r="G236" t="s">
        <v>1366</v>
      </c>
      <c r="H236">
        <v>1</v>
      </c>
      <c r="I236" t="s">
        <v>856</v>
      </c>
      <c r="J236">
        <v>2</v>
      </c>
      <c r="K236" t="s">
        <v>1768</v>
      </c>
      <c r="L236">
        <v>1</v>
      </c>
    </row>
    <row r="237" spans="7:12" x14ac:dyDescent="0.4">
      <c r="G237" t="s">
        <v>363</v>
      </c>
      <c r="H237">
        <v>5</v>
      </c>
      <c r="I237" t="s">
        <v>857</v>
      </c>
      <c r="J237">
        <v>1</v>
      </c>
      <c r="K237" t="s">
        <v>156</v>
      </c>
      <c r="L237">
        <v>4</v>
      </c>
    </row>
    <row r="238" spans="7:12" x14ac:dyDescent="0.4">
      <c r="G238" t="s">
        <v>810</v>
      </c>
      <c r="H238">
        <v>3</v>
      </c>
      <c r="I238" t="s">
        <v>858</v>
      </c>
      <c r="J238">
        <v>1</v>
      </c>
      <c r="K238" t="s">
        <v>1296</v>
      </c>
      <c r="L238">
        <v>1</v>
      </c>
    </row>
    <row r="239" spans="7:12" x14ac:dyDescent="0.4">
      <c r="G239" t="s">
        <v>1560</v>
      </c>
      <c r="H239">
        <v>1</v>
      </c>
      <c r="I239" t="s">
        <v>859</v>
      </c>
      <c r="J239">
        <v>1</v>
      </c>
      <c r="K239" t="s">
        <v>511</v>
      </c>
      <c r="L239">
        <v>2</v>
      </c>
    </row>
    <row r="240" spans="7:12" x14ac:dyDescent="0.4">
      <c r="G240" t="s">
        <v>812</v>
      </c>
      <c r="H240">
        <v>2</v>
      </c>
      <c r="I240" t="s">
        <v>860</v>
      </c>
      <c r="J240">
        <v>2</v>
      </c>
      <c r="K240" t="s">
        <v>117</v>
      </c>
      <c r="L240">
        <v>3</v>
      </c>
    </row>
    <row r="241" spans="7:12" x14ac:dyDescent="0.4">
      <c r="G241" t="s">
        <v>1561</v>
      </c>
      <c r="H241">
        <v>1</v>
      </c>
      <c r="I241" t="s">
        <v>861</v>
      </c>
      <c r="J241">
        <v>2</v>
      </c>
      <c r="K241" t="s">
        <v>119</v>
      </c>
      <c r="L241">
        <v>1</v>
      </c>
    </row>
    <row r="242" spans="7:12" x14ac:dyDescent="0.4">
      <c r="G242" t="s">
        <v>655</v>
      </c>
      <c r="H242">
        <v>3</v>
      </c>
      <c r="I242" t="s">
        <v>862</v>
      </c>
      <c r="J242">
        <v>1</v>
      </c>
      <c r="K242" t="s">
        <v>121</v>
      </c>
      <c r="L242">
        <v>1</v>
      </c>
    </row>
    <row r="243" spans="7:12" x14ac:dyDescent="0.4">
      <c r="G243" t="s">
        <v>657</v>
      </c>
      <c r="H243">
        <v>3</v>
      </c>
      <c r="I243" t="s">
        <v>863</v>
      </c>
      <c r="J243">
        <v>1</v>
      </c>
      <c r="K243" t="s">
        <v>120</v>
      </c>
      <c r="L243">
        <v>1</v>
      </c>
    </row>
    <row r="244" spans="7:12" x14ac:dyDescent="0.4">
      <c r="G244" t="s">
        <v>1676</v>
      </c>
      <c r="H244">
        <v>1</v>
      </c>
      <c r="I244" t="s">
        <v>864</v>
      </c>
      <c r="J244">
        <v>1</v>
      </c>
      <c r="K244" t="s">
        <v>1769</v>
      </c>
      <c r="L244">
        <v>1</v>
      </c>
    </row>
    <row r="245" spans="7:12" x14ac:dyDescent="0.4">
      <c r="G245" t="s">
        <v>300</v>
      </c>
      <c r="H245">
        <v>3</v>
      </c>
      <c r="I245" t="s">
        <v>865</v>
      </c>
      <c r="J245">
        <v>1</v>
      </c>
      <c r="K245" t="s">
        <v>1770</v>
      </c>
      <c r="L245">
        <v>5</v>
      </c>
    </row>
    <row r="246" spans="7:12" x14ac:dyDescent="0.4">
      <c r="G246" t="s">
        <v>298</v>
      </c>
      <c r="H246">
        <v>3</v>
      </c>
      <c r="I246" t="s">
        <v>866</v>
      </c>
      <c r="J246">
        <v>1</v>
      </c>
      <c r="K246" t="s">
        <v>1771</v>
      </c>
      <c r="L246">
        <v>3</v>
      </c>
    </row>
    <row r="247" spans="7:12" x14ac:dyDescent="0.4">
      <c r="G247" t="s">
        <v>299</v>
      </c>
      <c r="H247">
        <v>3</v>
      </c>
      <c r="I247" t="s">
        <v>867</v>
      </c>
      <c r="J247">
        <v>1</v>
      </c>
      <c r="K247" t="s">
        <v>405</v>
      </c>
      <c r="L247">
        <v>5</v>
      </c>
    </row>
    <row r="248" spans="7:12" x14ac:dyDescent="0.4">
      <c r="G248" t="s">
        <v>301</v>
      </c>
      <c r="H248">
        <v>2</v>
      </c>
      <c r="I248" t="s">
        <v>868</v>
      </c>
      <c r="J248">
        <v>3</v>
      </c>
      <c r="K248" t="s">
        <v>1772</v>
      </c>
      <c r="L248">
        <v>2</v>
      </c>
    </row>
    <row r="249" spans="7:12" x14ac:dyDescent="0.4">
      <c r="G249" t="s">
        <v>1284</v>
      </c>
      <c r="H249">
        <v>1</v>
      </c>
      <c r="I249" t="s">
        <v>869</v>
      </c>
      <c r="J249">
        <v>3</v>
      </c>
      <c r="K249" t="s">
        <v>1773</v>
      </c>
      <c r="L249">
        <v>1</v>
      </c>
    </row>
    <row r="250" spans="7:12" x14ac:dyDescent="0.4">
      <c r="G250" t="s">
        <v>1170</v>
      </c>
      <c r="H250">
        <v>1</v>
      </c>
      <c r="I250" t="s">
        <v>870</v>
      </c>
      <c r="J250">
        <v>1</v>
      </c>
      <c r="K250" t="s">
        <v>205</v>
      </c>
      <c r="L250">
        <v>4</v>
      </c>
    </row>
    <row r="251" spans="7:12" x14ac:dyDescent="0.4">
      <c r="G251" t="s">
        <v>1171</v>
      </c>
      <c r="H251">
        <v>1</v>
      </c>
      <c r="I251" t="s">
        <v>871</v>
      </c>
      <c r="J251">
        <v>1</v>
      </c>
      <c r="K251" t="s">
        <v>297</v>
      </c>
      <c r="L251">
        <v>1</v>
      </c>
    </row>
    <row r="252" spans="7:12" x14ac:dyDescent="0.4">
      <c r="G252" t="s">
        <v>259</v>
      </c>
      <c r="H252">
        <v>6</v>
      </c>
      <c r="I252" t="s">
        <v>872</v>
      </c>
      <c r="J252">
        <v>2</v>
      </c>
      <c r="K252" t="s">
        <v>84</v>
      </c>
      <c r="L252">
        <v>5</v>
      </c>
    </row>
    <row r="253" spans="7:12" x14ac:dyDescent="0.4">
      <c r="G253" t="s">
        <v>1172</v>
      </c>
      <c r="H253">
        <v>1</v>
      </c>
      <c r="I253" t="s">
        <v>873</v>
      </c>
      <c r="J253">
        <v>1</v>
      </c>
      <c r="K253" t="s">
        <v>260</v>
      </c>
      <c r="L253">
        <v>1</v>
      </c>
    </row>
    <row r="254" spans="7:12" x14ac:dyDescent="0.4">
      <c r="G254" t="s">
        <v>258</v>
      </c>
      <c r="H254">
        <v>6</v>
      </c>
      <c r="I254" t="s">
        <v>874</v>
      </c>
      <c r="J254">
        <v>3</v>
      </c>
      <c r="K254" t="s">
        <v>1774</v>
      </c>
      <c r="L254">
        <v>2</v>
      </c>
    </row>
    <row r="255" spans="7:12" x14ac:dyDescent="0.4">
      <c r="G255" t="s">
        <v>257</v>
      </c>
      <c r="H255">
        <v>6</v>
      </c>
      <c r="I255" t="s">
        <v>875</v>
      </c>
      <c r="J255">
        <v>2</v>
      </c>
      <c r="K255" t="s">
        <v>261</v>
      </c>
      <c r="L255">
        <v>1</v>
      </c>
    </row>
    <row r="256" spans="7:12" x14ac:dyDescent="0.4">
      <c r="G256" t="s">
        <v>943</v>
      </c>
      <c r="H256">
        <v>6</v>
      </c>
      <c r="I256" t="s">
        <v>254</v>
      </c>
      <c r="J256">
        <v>2</v>
      </c>
      <c r="K256" t="s">
        <v>1775</v>
      </c>
      <c r="L256">
        <v>1</v>
      </c>
    </row>
    <row r="257" spans="7:12" x14ac:dyDescent="0.4">
      <c r="G257" t="s">
        <v>901</v>
      </c>
      <c r="H257">
        <v>7</v>
      </c>
      <c r="I257" t="s">
        <v>352</v>
      </c>
      <c r="J257">
        <v>2</v>
      </c>
      <c r="K257" t="s">
        <v>349</v>
      </c>
      <c r="L257">
        <v>5</v>
      </c>
    </row>
    <row r="258" spans="7:12" x14ac:dyDescent="0.4">
      <c r="G258" t="s">
        <v>904</v>
      </c>
      <c r="H258">
        <v>4</v>
      </c>
      <c r="I258" t="s">
        <v>255</v>
      </c>
      <c r="J258">
        <v>2</v>
      </c>
      <c r="K258" t="s">
        <v>350</v>
      </c>
      <c r="L258">
        <v>3</v>
      </c>
    </row>
    <row r="259" spans="7:12" x14ac:dyDescent="0.4">
      <c r="G259" t="s">
        <v>945</v>
      </c>
      <c r="H259">
        <v>4</v>
      </c>
      <c r="I259" t="s">
        <v>256</v>
      </c>
      <c r="J259">
        <v>4</v>
      </c>
      <c r="K259" t="s">
        <v>351</v>
      </c>
      <c r="L259">
        <v>2</v>
      </c>
    </row>
    <row r="260" spans="7:12" x14ac:dyDescent="0.4">
      <c r="G260" t="s">
        <v>906</v>
      </c>
      <c r="H260">
        <v>4</v>
      </c>
      <c r="I260" t="s">
        <v>257</v>
      </c>
      <c r="J260">
        <v>5</v>
      </c>
      <c r="K260" t="s">
        <v>1776</v>
      </c>
      <c r="L260">
        <v>1</v>
      </c>
    </row>
    <row r="261" spans="7:12" x14ac:dyDescent="0.4">
      <c r="G261" t="s">
        <v>905</v>
      </c>
      <c r="H261">
        <v>5</v>
      </c>
      <c r="I261" t="s">
        <v>258</v>
      </c>
      <c r="J261">
        <v>5</v>
      </c>
      <c r="K261" t="s">
        <v>944</v>
      </c>
      <c r="L261">
        <v>9</v>
      </c>
    </row>
    <row r="262" spans="7:12" x14ac:dyDescent="0.4">
      <c r="G262" t="s">
        <v>1469</v>
      </c>
      <c r="H262">
        <v>4</v>
      </c>
      <c r="I262" t="s">
        <v>259</v>
      </c>
      <c r="J262">
        <v>5</v>
      </c>
      <c r="K262" t="s">
        <v>1777</v>
      </c>
      <c r="L262">
        <v>2</v>
      </c>
    </row>
    <row r="263" spans="7:12" x14ac:dyDescent="0.4">
      <c r="G263" t="s">
        <v>907</v>
      </c>
      <c r="H263">
        <v>2</v>
      </c>
      <c r="I263" t="s">
        <v>260</v>
      </c>
      <c r="J263">
        <v>2</v>
      </c>
      <c r="K263" t="s">
        <v>972</v>
      </c>
      <c r="L263">
        <v>5</v>
      </c>
    </row>
    <row r="264" spans="7:12" x14ac:dyDescent="0.4">
      <c r="G264" t="s">
        <v>911</v>
      </c>
      <c r="H264">
        <v>2</v>
      </c>
      <c r="I264" t="s">
        <v>350</v>
      </c>
      <c r="J264">
        <v>4</v>
      </c>
      <c r="K264" t="s">
        <v>1778</v>
      </c>
      <c r="L264">
        <v>2</v>
      </c>
    </row>
    <row r="265" spans="7:12" x14ac:dyDescent="0.4">
      <c r="G265" t="s">
        <v>912</v>
      </c>
      <c r="H265">
        <v>3</v>
      </c>
      <c r="I265" t="s">
        <v>351</v>
      </c>
      <c r="J265">
        <v>3</v>
      </c>
      <c r="K265" t="s">
        <v>946</v>
      </c>
      <c r="L265">
        <v>3</v>
      </c>
    </row>
    <row r="266" spans="7:12" x14ac:dyDescent="0.4">
      <c r="G266" t="s">
        <v>914</v>
      </c>
      <c r="H266">
        <v>2</v>
      </c>
      <c r="I266" t="s">
        <v>261</v>
      </c>
      <c r="J266">
        <v>2</v>
      </c>
      <c r="K266" t="s">
        <v>1779</v>
      </c>
      <c r="L266">
        <v>3</v>
      </c>
    </row>
    <row r="267" spans="7:12" x14ac:dyDescent="0.4">
      <c r="G267" t="s">
        <v>1470</v>
      </c>
      <c r="H267">
        <v>1</v>
      </c>
      <c r="I267" t="s">
        <v>262</v>
      </c>
      <c r="J267">
        <v>3</v>
      </c>
      <c r="K267" t="s">
        <v>1473</v>
      </c>
      <c r="L267">
        <v>2</v>
      </c>
    </row>
    <row r="268" spans="7:12" x14ac:dyDescent="0.4">
      <c r="G268" t="s">
        <v>913</v>
      </c>
      <c r="H268">
        <v>3</v>
      </c>
      <c r="I268" t="s">
        <v>263</v>
      </c>
      <c r="J268">
        <v>5</v>
      </c>
      <c r="K268" t="s">
        <v>950</v>
      </c>
      <c r="L268">
        <v>2</v>
      </c>
    </row>
    <row r="269" spans="7:12" x14ac:dyDescent="0.4">
      <c r="G269" t="s">
        <v>1471</v>
      </c>
      <c r="H269">
        <v>2</v>
      </c>
      <c r="I269" t="s">
        <v>264</v>
      </c>
      <c r="J269">
        <v>4</v>
      </c>
      <c r="K269" t="s">
        <v>980</v>
      </c>
      <c r="L269">
        <v>2</v>
      </c>
    </row>
    <row r="270" spans="7:12" x14ac:dyDescent="0.4">
      <c r="G270" t="s">
        <v>1472</v>
      </c>
      <c r="H270">
        <v>1</v>
      </c>
      <c r="I270" t="s">
        <v>349</v>
      </c>
      <c r="J270">
        <v>6</v>
      </c>
      <c r="K270" t="s">
        <v>1780</v>
      </c>
      <c r="L270">
        <v>1</v>
      </c>
    </row>
    <row r="271" spans="7:12" x14ac:dyDescent="0.4">
      <c r="G271" t="s">
        <v>860</v>
      </c>
      <c r="H271">
        <v>3</v>
      </c>
      <c r="I271" t="s">
        <v>265</v>
      </c>
      <c r="J271">
        <v>8</v>
      </c>
      <c r="K271" t="s">
        <v>874</v>
      </c>
      <c r="L271">
        <v>2</v>
      </c>
    </row>
    <row r="272" spans="7:12" x14ac:dyDescent="0.4">
      <c r="G272" t="s">
        <v>864</v>
      </c>
      <c r="H272">
        <v>2</v>
      </c>
      <c r="I272" t="s">
        <v>889</v>
      </c>
      <c r="J272">
        <v>1</v>
      </c>
      <c r="K272" t="s">
        <v>103</v>
      </c>
      <c r="L272">
        <v>6</v>
      </c>
    </row>
    <row r="273" spans="7:12" x14ac:dyDescent="0.4">
      <c r="G273" t="s">
        <v>859</v>
      </c>
      <c r="H273">
        <v>3</v>
      </c>
      <c r="I273" t="s">
        <v>891</v>
      </c>
      <c r="J273">
        <v>1</v>
      </c>
      <c r="K273" t="s">
        <v>530</v>
      </c>
      <c r="L273">
        <v>1</v>
      </c>
    </row>
    <row r="274" spans="7:12" x14ac:dyDescent="0.4">
      <c r="G274" t="s">
        <v>1668</v>
      </c>
      <c r="H274">
        <v>1</v>
      </c>
      <c r="I274" t="s">
        <v>892</v>
      </c>
      <c r="J274">
        <v>1</v>
      </c>
      <c r="K274" t="s">
        <v>531</v>
      </c>
      <c r="L274">
        <v>1</v>
      </c>
    </row>
    <row r="275" spans="7:12" x14ac:dyDescent="0.4">
      <c r="G275" t="s">
        <v>871</v>
      </c>
      <c r="H275">
        <v>2</v>
      </c>
      <c r="I275" t="s">
        <v>893</v>
      </c>
      <c r="J275">
        <v>1</v>
      </c>
      <c r="K275" t="s">
        <v>533</v>
      </c>
      <c r="L275">
        <v>1</v>
      </c>
    </row>
    <row r="276" spans="7:12" x14ac:dyDescent="0.4">
      <c r="G276" t="s">
        <v>873</v>
      </c>
      <c r="H276">
        <v>2</v>
      </c>
      <c r="I276" t="s">
        <v>894</v>
      </c>
      <c r="J276">
        <v>1</v>
      </c>
      <c r="K276" t="s">
        <v>539</v>
      </c>
      <c r="L276">
        <v>1</v>
      </c>
    </row>
    <row r="277" spans="7:12" x14ac:dyDescent="0.4">
      <c r="G277" t="s">
        <v>523</v>
      </c>
      <c r="H277">
        <v>2</v>
      </c>
      <c r="I277" t="s">
        <v>897</v>
      </c>
      <c r="J277">
        <v>1</v>
      </c>
      <c r="K277" t="s">
        <v>540</v>
      </c>
      <c r="L277">
        <v>3</v>
      </c>
    </row>
    <row r="278" spans="7:12" x14ac:dyDescent="0.4">
      <c r="G278" t="s">
        <v>522</v>
      </c>
      <c r="H278">
        <v>3</v>
      </c>
      <c r="I278" t="s">
        <v>918</v>
      </c>
      <c r="J278">
        <v>2</v>
      </c>
      <c r="K278" t="s">
        <v>1327</v>
      </c>
      <c r="L278">
        <v>1</v>
      </c>
    </row>
    <row r="279" spans="7:12" x14ac:dyDescent="0.4">
      <c r="G279" t="s">
        <v>1319</v>
      </c>
      <c r="H279">
        <v>1</v>
      </c>
      <c r="I279" t="s">
        <v>919</v>
      </c>
      <c r="J279">
        <v>1</v>
      </c>
      <c r="K279" t="s">
        <v>545</v>
      </c>
      <c r="L279">
        <v>5</v>
      </c>
    </row>
    <row r="280" spans="7:12" x14ac:dyDescent="0.4">
      <c r="G280" t="s">
        <v>526</v>
      </c>
      <c r="H280">
        <v>2</v>
      </c>
      <c r="I280" t="s">
        <v>922</v>
      </c>
      <c r="J280">
        <v>1</v>
      </c>
      <c r="K280" t="s">
        <v>552</v>
      </c>
      <c r="L280">
        <v>3</v>
      </c>
    </row>
    <row r="281" spans="7:12" x14ac:dyDescent="0.4">
      <c r="G281" t="s">
        <v>521</v>
      </c>
      <c r="H281">
        <v>2</v>
      </c>
      <c r="I281" t="s">
        <v>925</v>
      </c>
      <c r="J281">
        <v>1</v>
      </c>
      <c r="K281" t="s">
        <v>1781</v>
      </c>
      <c r="L281">
        <v>3</v>
      </c>
    </row>
    <row r="282" spans="7:12" x14ac:dyDescent="0.4">
      <c r="G282" t="s">
        <v>1320</v>
      </c>
      <c r="H282">
        <v>2</v>
      </c>
      <c r="I282" t="s">
        <v>928</v>
      </c>
      <c r="J282">
        <v>1</v>
      </c>
      <c r="K282" t="s">
        <v>546</v>
      </c>
      <c r="L282">
        <v>2</v>
      </c>
    </row>
    <row r="283" spans="7:12" x14ac:dyDescent="0.4">
      <c r="G283" t="s">
        <v>527</v>
      </c>
      <c r="H283">
        <v>3</v>
      </c>
      <c r="I283" t="s">
        <v>929</v>
      </c>
      <c r="J283">
        <v>1</v>
      </c>
      <c r="K283" t="s">
        <v>547</v>
      </c>
      <c r="L283">
        <v>2</v>
      </c>
    </row>
    <row r="284" spans="7:12" x14ac:dyDescent="0.4">
      <c r="G284" t="s">
        <v>1321</v>
      </c>
      <c r="H284">
        <v>1</v>
      </c>
      <c r="I284" t="s">
        <v>930</v>
      </c>
      <c r="J284">
        <v>1</v>
      </c>
      <c r="K284" t="s">
        <v>551</v>
      </c>
      <c r="L284">
        <v>2</v>
      </c>
    </row>
    <row r="285" spans="7:12" x14ac:dyDescent="0.4">
      <c r="G285" t="s">
        <v>529</v>
      </c>
      <c r="H285">
        <v>3</v>
      </c>
      <c r="I285" t="s">
        <v>932</v>
      </c>
      <c r="J285">
        <v>1</v>
      </c>
      <c r="K285" t="s">
        <v>1782</v>
      </c>
      <c r="L285">
        <v>1</v>
      </c>
    </row>
    <row r="286" spans="7:12" x14ac:dyDescent="0.4">
      <c r="G286" t="s">
        <v>528</v>
      </c>
      <c r="H286">
        <v>3</v>
      </c>
      <c r="I286" t="s">
        <v>935</v>
      </c>
      <c r="J286">
        <v>1</v>
      </c>
      <c r="K286" t="s">
        <v>543</v>
      </c>
      <c r="L286">
        <v>5</v>
      </c>
    </row>
    <row r="287" spans="7:12" x14ac:dyDescent="0.4">
      <c r="G287" t="s">
        <v>536</v>
      </c>
      <c r="H287">
        <v>4</v>
      </c>
      <c r="I287" t="s">
        <v>937</v>
      </c>
      <c r="J287">
        <v>1</v>
      </c>
      <c r="K287" t="s">
        <v>293</v>
      </c>
      <c r="L287">
        <v>1</v>
      </c>
    </row>
    <row r="288" spans="7:12" x14ac:dyDescent="0.4">
      <c r="G288" t="s">
        <v>537</v>
      </c>
      <c r="H288">
        <v>2</v>
      </c>
      <c r="I288" t="s">
        <v>938</v>
      </c>
      <c r="J288">
        <v>1</v>
      </c>
      <c r="K288" t="s">
        <v>294</v>
      </c>
      <c r="L288">
        <v>1</v>
      </c>
    </row>
    <row r="289" spans="7:12" x14ac:dyDescent="0.4">
      <c r="G289" t="s">
        <v>538</v>
      </c>
      <c r="H289">
        <v>2</v>
      </c>
      <c r="I289" t="s">
        <v>939</v>
      </c>
      <c r="J289">
        <v>1</v>
      </c>
      <c r="K289" t="s">
        <v>267</v>
      </c>
      <c r="L289">
        <v>4</v>
      </c>
    </row>
    <row r="290" spans="7:12" x14ac:dyDescent="0.4">
      <c r="G290" t="s">
        <v>1322</v>
      </c>
      <c r="H290">
        <v>1</v>
      </c>
      <c r="I290" t="s">
        <v>941</v>
      </c>
      <c r="J290">
        <v>1</v>
      </c>
      <c r="K290" t="s">
        <v>252</v>
      </c>
      <c r="L290">
        <v>3</v>
      </c>
    </row>
    <row r="291" spans="7:12" x14ac:dyDescent="0.4">
      <c r="G291" t="s">
        <v>1679</v>
      </c>
      <c r="H291">
        <v>1</v>
      </c>
      <c r="I291" t="s">
        <v>952</v>
      </c>
      <c r="J291">
        <v>1</v>
      </c>
      <c r="K291" t="s">
        <v>239</v>
      </c>
      <c r="L291">
        <v>4</v>
      </c>
    </row>
    <row r="292" spans="7:12" x14ac:dyDescent="0.4">
      <c r="G292" t="s">
        <v>1323</v>
      </c>
      <c r="H292">
        <v>1</v>
      </c>
      <c r="I292" t="s">
        <v>953</v>
      </c>
      <c r="J292">
        <v>1</v>
      </c>
      <c r="K292" t="s">
        <v>238</v>
      </c>
      <c r="L292">
        <v>5</v>
      </c>
    </row>
    <row r="293" spans="7:12" x14ac:dyDescent="0.4">
      <c r="G293" t="s">
        <v>1324</v>
      </c>
      <c r="H293">
        <v>1</v>
      </c>
      <c r="I293" t="s">
        <v>954</v>
      </c>
      <c r="J293">
        <v>1</v>
      </c>
      <c r="K293" t="s">
        <v>237</v>
      </c>
      <c r="L293">
        <v>4</v>
      </c>
    </row>
    <row r="294" spans="7:12" x14ac:dyDescent="0.4">
      <c r="G294" t="s">
        <v>1325</v>
      </c>
      <c r="H294">
        <v>1</v>
      </c>
      <c r="I294" t="s">
        <v>956</v>
      </c>
      <c r="J294">
        <v>1</v>
      </c>
      <c r="K294" t="s">
        <v>1783</v>
      </c>
      <c r="L294">
        <v>4</v>
      </c>
    </row>
    <row r="295" spans="7:12" x14ac:dyDescent="0.4">
      <c r="G295" t="s">
        <v>1326</v>
      </c>
      <c r="H295">
        <v>1</v>
      </c>
      <c r="I295" t="s">
        <v>958</v>
      </c>
      <c r="J295">
        <v>1</v>
      </c>
      <c r="K295" t="s">
        <v>1784</v>
      </c>
      <c r="L295">
        <v>4</v>
      </c>
    </row>
    <row r="296" spans="7:12" x14ac:dyDescent="0.4">
      <c r="G296" t="s">
        <v>289</v>
      </c>
      <c r="H296">
        <v>2</v>
      </c>
      <c r="I296" t="s">
        <v>959</v>
      </c>
      <c r="J296">
        <v>1</v>
      </c>
      <c r="K296" t="s">
        <v>1129</v>
      </c>
      <c r="L296">
        <v>1</v>
      </c>
    </row>
    <row r="297" spans="7:12" x14ac:dyDescent="0.4">
      <c r="G297" t="s">
        <v>1173</v>
      </c>
      <c r="H297">
        <v>1</v>
      </c>
      <c r="I297" t="s">
        <v>981</v>
      </c>
      <c r="J297">
        <v>1</v>
      </c>
      <c r="K297" t="s">
        <v>337</v>
      </c>
      <c r="L297">
        <v>1</v>
      </c>
    </row>
    <row r="298" spans="7:12" x14ac:dyDescent="0.4">
      <c r="G298" t="s">
        <v>783</v>
      </c>
      <c r="H298">
        <v>8</v>
      </c>
      <c r="I298" t="s">
        <v>982</v>
      </c>
      <c r="J298">
        <v>1</v>
      </c>
      <c r="K298" t="s">
        <v>1423</v>
      </c>
      <c r="L298">
        <v>2</v>
      </c>
    </row>
    <row r="299" spans="7:12" x14ac:dyDescent="0.4">
      <c r="G299" t="s">
        <v>235</v>
      </c>
      <c r="H299">
        <v>4</v>
      </c>
      <c r="I299" t="s">
        <v>514</v>
      </c>
      <c r="J299">
        <v>1</v>
      </c>
      <c r="K299" t="s">
        <v>1344</v>
      </c>
      <c r="L299">
        <v>5</v>
      </c>
    </row>
    <row r="300" spans="7:12" x14ac:dyDescent="0.4">
      <c r="G300" t="s">
        <v>240</v>
      </c>
      <c r="H300">
        <v>3</v>
      </c>
      <c r="I300" t="s">
        <v>517</v>
      </c>
      <c r="J300">
        <v>2</v>
      </c>
      <c r="K300" t="s">
        <v>1785</v>
      </c>
      <c r="L300">
        <v>1</v>
      </c>
    </row>
    <row r="301" spans="7:12" x14ac:dyDescent="0.4">
      <c r="G301" t="s">
        <v>1183</v>
      </c>
      <c r="H301">
        <v>2</v>
      </c>
      <c r="I301" t="s">
        <v>518</v>
      </c>
      <c r="J301">
        <v>1</v>
      </c>
      <c r="K301" t="s">
        <v>614</v>
      </c>
      <c r="L301">
        <v>5</v>
      </c>
    </row>
    <row r="302" spans="7:12" x14ac:dyDescent="0.4">
      <c r="G302" t="s">
        <v>45</v>
      </c>
      <c r="H302">
        <v>5</v>
      </c>
      <c r="I302" t="s">
        <v>520</v>
      </c>
      <c r="J302">
        <v>2</v>
      </c>
      <c r="K302" t="s">
        <v>621</v>
      </c>
      <c r="L302">
        <v>4</v>
      </c>
    </row>
    <row r="303" spans="7:12" x14ac:dyDescent="0.4">
      <c r="G303" t="s">
        <v>1148</v>
      </c>
      <c r="H303">
        <v>2</v>
      </c>
      <c r="I303" t="s">
        <v>521</v>
      </c>
      <c r="J303">
        <v>2</v>
      </c>
      <c r="K303" t="s">
        <v>1786</v>
      </c>
      <c r="L303">
        <v>4</v>
      </c>
    </row>
    <row r="304" spans="7:12" x14ac:dyDescent="0.4">
      <c r="G304" t="s">
        <v>96</v>
      </c>
      <c r="H304">
        <v>5</v>
      </c>
      <c r="I304" t="s">
        <v>524</v>
      </c>
      <c r="J304">
        <v>4</v>
      </c>
      <c r="K304" t="s">
        <v>1787</v>
      </c>
      <c r="L304">
        <v>1</v>
      </c>
    </row>
    <row r="305" spans="7:12" x14ac:dyDescent="0.4">
      <c r="G305" t="s">
        <v>98</v>
      </c>
      <c r="H305">
        <v>5</v>
      </c>
      <c r="I305" t="s">
        <v>526</v>
      </c>
      <c r="J305">
        <v>1</v>
      </c>
      <c r="K305" t="s">
        <v>606</v>
      </c>
      <c r="L305">
        <v>1</v>
      </c>
    </row>
    <row r="306" spans="7:12" x14ac:dyDescent="0.4">
      <c r="G306" t="s">
        <v>805</v>
      </c>
      <c r="H306">
        <v>2</v>
      </c>
      <c r="I306" t="s">
        <v>528</v>
      </c>
      <c r="J306">
        <v>2</v>
      </c>
      <c r="K306" t="s">
        <v>434</v>
      </c>
      <c r="L306">
        <v>4</v>
      </c>
    </row>
    <row r="307" spans="7:12" x14ac:dyDescent="0.4">
      <c r="G307" t="s">
        <v>1577</v>
      </c>
      <c r="H307">
        <v>1</v>
      </c>
      <c r="I307" t="s">
        <v>529</v>
      </c>
      <c r="J307">
        <v>2</v>
      </c>
      <c r="K307" t="s">
        <v>436</v>
      </c>
      <c r="L307">
        <v>4</v>
      </c>
    </row>
    <row r="308" spans="7:12" x14ac:dyDescent="0.4">
      <c r="G308" t="s">
        <v>1578</v>
      </c>
      <c r="H308">
        <v>1</v>
      </c>
      <c r="I308" t="s">
        <v>530</v>
      </c>
      <c r="J308">
        <v>2</v>
      </c>
      <c r="K308" t="s">
        <v>435</v>
      </c>
      <c r="L308">
        <v>4</v>
      </c>
    </row>
    <row r="309" spans="7:12" x14ac:dyDescent="0.4">
      <c r="G309" t="s">
        <v>1249</v>
      </c>
      <c r="H309">
        <v>1</v>
      </c>
      <c r="I309" t="s">
        <v>532</v>
      </c>
      <c r="J309">
        <v>1</v>
      </c>
      <c r="K309" t="s">
        <v>437</v>
      </c>
      <c r="L309">
        <v>2</v>
      </c>
    </row>
    <row r="310" spans="7:12" x14ac:dyDescent="0.4">
      <c r="G310" t="s">
        <v>335</v>
      </c>
      <c r="H310">
        <v>4</v>
      </c>
      <c r="I310" t="s">
        <v>541</v>
      </c>
      <c r="J310">
        <v>1</v>
      </c>
      <c r="K310" t="s">
        <v>431</v>
      </c>
      <c r="L310">
        <v>2</v>
      </c>
    </row>
    <row r="311" spans="7:12" x14ac:dyDescent="0.4">
      <c r="G311" t="s">
        <v>1635</v>
      </c>
      <c r="H311">
        <v>1</v>
      </c>
      <c r="I311" t="s">
        <v>542</v>
      </c>
      <c r="J311">
        <v>1</v>
      </c>
      <c r="K311" t="s">
        <v>1788</v>
      </c>
      <c r="L311">
        <v>2</v>
      </c>
    </row>
    <row r="312" spans="7:12" x14ac:dyDescent="0.4">
      <c r="G312" t="s">
        <v>1636</v>
      </c>
      <c r="H312">
        <v>1</v>
      </c>
      <c r="I312" t="s">
        <v>44</v>
      </c>
      <c r="J312">
        <v>3</v>
      </c>
      <c r="K312" t="s">
        <v>427</v>
      </c>
      <c r="L312">
        <v>1</v>
      </c>
    </row>
    <row r="313" spans="7:12" x14ac:dyDescent="0.4">
      <c r="G313" t="s">
        <v>1637</v>
      </c>
      <c r="H313">
        <v>1</v>
      </c>
      <c r="I313" t="s">
        <v>45</v>
      </c>
      <c r="J313">
        <v>4</v>
      </c>
      <c r="K313" t="s">
        <v>430</v>
      </c>
      <c r="L313">
        <v>1</v>
      </c>
    </row>
    <row r="314" spans="7:12" x14ac:dyDescent="0.4">
      <c r="G314" t="s">
        <v>624</v>
      </c>
      <c r="H314">
        <v>2</v>
      </c>
      <c r="I314" t="s">
        <v>543</v>
      </c>
      <c r="J314">
        <v>5</v>
      </c>
      <c r="K314" t="s">
        <v>439</v>
      </c>
      <c r="L314">
        <v>3</v>
      </c>
    </row>
    <row r="315" spans="7:12" x14ac:dyDescent="0.4">
      <c r="G315" t="s">
        <v>617</v>
      </c>
      <c r="H315">
        <v>12</v>
      </c>
      <c r="I315" t="s">
        <v>544</v>
      </c>
      <c r="J315">
        <v>1</v>
      </c>
      <c r="K315" t="s">
        <v>732</v>
      </c>
      <c r="L315">
        <v>1</v>
      </c>
    </row>
    <row r="316" spans="7:12" x14ac:dyDescent="0.4">
      <c r="G316" t="s">
        <v>615</v>
      </c>
      <c r="H316">
        <v>6</v>
      </c>
      <c r="I316" t="s">
        <v>545</v>
      </c>
      <c r="J316">
        <v>6</v>
      </c>
      <c r="K316" t="s">
        <v>730</v>
      </c>
      <c r="L316">
        <v>3</v>
      </c>
    </row>
    <row r="317" spans="7:12" x14ac:dyDescent="0.4">
      <c r="G317" t="s">
        <v>453</v>
      </c>
      <c r="H317">
        <v>2</v>
      </c>
      <c r="I317" t="s">
        <v>552</v>
      </c>
      <c r="J317">
        <v>4</v>
      </c>
      <c r="K317" t="s">
        <v>729</v>
      </c>
      <c r="L317">
        <v>5</v>
      </c>
    </row>
    <row r="318" spans="7:12" x14ac:dyDescent="0.4">
      <c r="G318" t="s">
        <v>419</v>
      </c>
      <c r="H318">
        <v>4</v>
      </c>
      <c r="I318" t="s">
        <v>554</v>
      </c>
      <c r="J318">
        <v>2</v>
      </c>
      <c r="K318" t="s">
        <v>469</v>
      </c>
      <c r="L318">
        <v>2</v>
      </c>
    </row>
    <row r="319" spans="7:12" x14ac:dyDescent="0.4">
      <c r="G319" t="s">
        <v>420</v>
      </c>
      <c r="H319">
        <v>4</v>
      </c>
      <c r="I319" t="s">
        <v>555</v>
      </c>
      <c r="J319">
        <v>10</v>
      </c>
      <c r="K319" t="s">
        <v>1789</v>
      </c>
      <c r="L319">
        <v>2</v>
      </c>
    </row>
    <row r="320" spans="7:12" x14ac:dyDescent="0.4">
      <c r="G320" t="s">
        <v>421</v>
      </c>
      <c r="H320">
        <v>5</v>
      </c>
      <c r="I320" t="s">
        <v>513</v>
      </c>
      <c r="J320">
        <v>1</v>
      </c>
      <c r="K320" t="s">
        <v>1790</v>
      </c>
      <c r="L320">
        <v>3</v>
      </c>
    </row>
    <row r="321" spans="7:12" x14ac:dyDescent="0.4">
      <c r="G321" t="s">
        <v>423</v>
      </c>
      <c r="H321">
        <v>3</v>
      </c>
      <c r="I321" t="s">
        <v>515</v>
      </c>
      <c r="J321">
        <v>1</v>
      </c>
      <c r="K321" t="s">
        <v>1791</v>
      </c>
      <c r="L321">
        <v>3</v>
      </c>
    </row>
    <row r="322" spans="7:12" x14ac:dyDescent="0.4">
      <c r="G322" t="s">
        <v>422</v>
      </c>
      <c r="H322">
        <v>3</v>
      </c>
      <c r="I322" t="s">
        <v>516</v>
      </c>
      <c r="J322">
        <v>1</v>
      </c>
      <c r="K322" t="s">
        <v>1792</v>
      </c>
      <c r="L322">
        <v>3</v>
      </c>
    </row>
    <row r="323" spans="7:12" x14ac:dyDescent="0.4">
      <c r="G323" t="s">
        <v>418</v>
      </c>
      <c r="H323">
        <v>2</v>
      </c>
      <c r="I323" t="s">
        <v>519</v>
      </c>
      <c r="J323">
        <v>1</v>
      </c>
      <c r="K323" t="s">
        <v>1793</v>
      </c>
      <c r="L323">
        <v>1</v>
      </c>
    </row>
    <row r="324" spans="7:12" x14ac:dyDescent="0.4">
      <c r="G324" t="s">
        <v>844</v>
      </c>
      <c r="H324">
        <v>4</v>
      </c>
      <c r="I324" t="s">
        <v>522</v>
      </c>
      <c r="J324">
        <v>2</v>
      </c>
      <c r="K324" t="s">
        <v>1794</v>
      </c>
      <c r="L324">
        <v>1</v>
      </c>
    </row>
    <row r="325" spans="7:12" x14ac:dyDescent="0.4">
      <c r="G325" t="s">
        <v>1452</v>
      </c>
      <c r="H325">
        <v>1</v>
      </c>
      <c r="I325" t="s">
        <v>523</v>
      </c>
      <c r="J325">
        <v>1</v>
      </c>
      <c r="K325" t="s">
        <v>1795</v>
      </c>
      <c r="L325">
        <v>2</v>
      </c>
    </row>
    <row r="326" spans="7:12" x14ac:dyDescent="0.4">
      <c r="G326" t="s">
        <v>1453</v>
      </c>
      <c r="H326">
        <v>1</v>
      </c>
      <c r="I326" t="s">
        <v>525</v>
      </c>
      <c r="J326">
        <v>1</v>
      </c>
      <c r="K326" t="s">
        <v>1796</v>
      </c>
      <c r="L326">
        <v>4</v>
      </c>
    </row>
    <row r="327" spans="7:12" x14ac:dyDescent="0.4">
      <c r="G327" t="s">
        <v>1665</v>
      </c>
      <c r="H327">
        <v>1</v>
      </c>
      <c r="I327" t="s">
        <v>527</v>
      </c>
      <c r="J327">
        <v>2</v>
      </c>
      <c r="K327" t="s">
        <v>1797</v>
      </c>
      <c r="L327">
        <v>1</v>
      </c>
    </row>
    <row r="328" spans="7:12" x14ac:dyDescent="0.4">
      <c r="G328" t="s">
        <v>1666</v>
      </c>
      <c r="H328">
        <v>1</v>
      </c>
      <c r="I328" t="s">
        <v>531</v>
      </c>
      <c r="J328">
        <v>2</v>
      </c>
      <c r="K328" t="s">
        <v>833</v>
      </c>
      <c r="L328">
        <v>2</v>
      </c>
    </row>
    <row r="329" spans="7:12" x14ac:dyDescent="0.4">
      <c r="G329" t="s">
        <v>1667</v>
      </c>
      <c r="H329">
        <v>1</v>
      </c>
      <c r="I329" t="s">
        <v>533</v>
      </c>
      <c r="J329">
        <v>2</v>
      </c>
      <c r="K329" t="s">
        <v>756</v>
      </c>
      <c r="L329">
        <v>5</v>
      </c>
    </row>
    <row r="330" spans="7:12" x14ac:dyDescent="0.4">
      <c r="G330" t="s">
        <v>755</v>
      </c>
      <c r="H330">
        <v>2</v>
      </c>
      <c r="I330" t="s">
        <v>534</v>
      </c>
      <c r="J330">
        <v>1</v>
      </c>
      <c r="K330" t="s">
        <v>1798</v>
      </c>
      <c r="L330">
        <v>2</v>
      </c>
    </row>
    <row r="331" spans="7:12" x14ac:dyDescent="0.4">
      <c r="G331" t="s">
        <v>347</v>
      </c>
      <c r="H331">
        <v>4</v>
      </c>
      <c r="I331" t="s">
        <v>535</v>
      </c>
      <c r="J331">
        <v>1</v>
      </c>
      <c r="K331" t="s">
        <v>1799</v>
      </c>
      <c r="L331">
        <v>3</v>
      </c>
    </row>
    <row r="332" spans="7:12" x14ac:dyDescent="0.4">
      <c r="G332" t="s">
        <v>1213</v>
      </c>
      <c r="H332">
        <v>1</v>
      </c>
      <c r="I332" t="s">
        <v>536</v>
      </c>
      <c r="J332">
        <v>3</v>
      </c>
      <c r="K332" t="s">
        <v>465</v>
      </c>
      <c r="L332">
        <v>2</v>
      </c>
    </row>
    <row r="333" spans="7:12" x14ac:dyDescent="0.4">
      <c r="G333" t="s">
        <v>667</v>
      </c>
      <c r="H333">
        <v>2</v>
      </c>
      <c r="I333" t="s">
        <v>537</v>
      </c>
      <c r="J333">
        <v>1</v>
      </c>
      <c r="K333" t="s">
        <v>490</v>
      </c>
      <c r="L333">
        <v>4</v>
      </c>
    </row>
    <row r="334" spans="7:12" x14ac:dyDescent="0.4">
      <c r="G334" t="s">
        <v>1437</v>
      </c>
      <c r="H334">
        <v>1</v>
      </c>
      <c r="I334" t="s">
        <v>538</v>
      </c>
      <c r="J334">
        <v>1</v>
      </c>
      <c r="K334" t="s">
        <v>681</v>
      </c>
      <c r="L334">
        <v>1</v>
      </c>
    </row>
    <row r="335" spans="7:12" x14ac:dyDescent="0.4">
      <c r="G335" t="s">
        <v>1438</v>
      </c>
      <c r="H335">
        <v>1</v>
      </c>
      <c r="I335" t="s">
        <v>539</v>
      </c>
      <c r="J335">
        <v>2</v>
      </c>
      <c r="K335" t="s">
        <v>679</v>
      </c>
      <c r="L335">
        <v>2</v>
      </c>
    </row>
    <row r="336" spans="7:12" x14ac:dyDescent="0.4">
      <c r="G336" t="s">
        <v>670</v>
      </c>
      <c r="H336">
        <v>2</v>
      </c>
      <c r="I336" t="s">
        <v>540</v>
      </c>
      <c r="J336">
        <v>3</v>
      </c>
      <c r="K336" t="s">
        <v>1800</v>
      </c>
      <c r="L336">
        <v>1</v>
      </c>
    </row>
    <row r="337" spans="7:12" x14ac:dyDescent="0.4">
      <c r="G337" t="s">
        <v>1555</v>
      </c>
      <c r="H337">
        <v>1</v>
      </c>
      <c r="I337" t="s">
        <v>546</v>
      </c>
      <c r="J337">
        <v>3</v>
      </c>
      <c r="K337" t="s">
        <v>375</v>
      </c>
      <c r="L337">
        <v>1</v>
      </c>
    </row>
    <row r="338" spans="7:12" x14ac:dyDescent="0.4">
      <c r="G338" t="s">
        <v>673</v>
      </c>
      <c r="H338">
        <v>2</v>
      </c>
      <c r="I338" t="s">
        <v>547</v>
      </c>
      <c r="J338">
        <v>3</v>
      </c>
      <c r="K338" t="s">
        <v>1801</v>
      </c>
      <c r="L338">
        <v>2</v>
      </c>
    </row>
    <row r="339" spans="7:12" x14ac:dyDescent="0.4">
      <c r="G339" t="s">
        <v>1439</v>
      </c>
      <c r="H339">
        <v>1</v>
      </c>
      <c r="I339" t="s">
        <v>548</v>
      </c>
      <c r="J339">
        <v>2</v>
      </c>
      <c r="K339" t="s">
        <v>1802</v>
      </c>
      <c r="L339">
        <v>2</v>
      </c>
    </row>
    <row r="340" spans="7:12" x14ac:dyDescent="0.4">
      <c r="G340" t="s">
        <v>671</v>
      </c>
      <c r="H340">
        <v>2</v>
      </c>
      <c r="I340" t="s">
        <v>549</v>
      </c>
      <c r="J340">
        <v>4</v>
      </c>
      <c r="K340" t="s">
        <v>1803</v>
      </c>
      <c r="L340">
        <v>1</v>
      </c>
    </row>
    <row r="341" spans="7:12" x14ac:dyDescent="0.4">
      <c r="G341" t="s">
        <v>477</v>
      </c>
      <c r="H341">
        <v>4</v>
      </c>
      <c r="I341" t="s">
        <v>550</v>
      </c>
      <c r="J341">
        <v>4</v>
      </c>
      <c r="K341" t="s">
        <v>1804</v>
      </c>
      <c r="L341">
        <v>1</v>
      </c>
    </row>
    <row r="342" spans="7:12" x14ac:dyDescent="0.4">
      <c r="G342" t="s">
        <v>488</v>
      </c>
      <c r="H342">
        <v>2</v>
      </c>
      <c r="I342" t="s">
        <v>551</v>
      </c>
      <c r="J342">
        <v>3</v>
      </c>
      <c r="K342" t="s">
        <v>1805</v>
      </c>
      <c r="L342">
        <v>1</v>
      </c>
    </row>
    <row r="343" spans="7:12" x14ac:dyDescent="0.4">
      <c r="G343" t="s">
        <v>1228</v>
      </c>
      <c r="H343">
        <v>1</v>
      </c>
      <c r="I343" t="s">
        <v>553</v>
      </c>
      <c r="J343">
        <v>4</v>
      </c>
      <c r="K343" t="s">
        <v>1806</v>
      </c>
      <c r="L343">
        <v>1</v>
      </c>
    </row>
    <row r="344" spans="7:12" x14ac:dyDescent="0.4">
      <c r="G344" t="s">
        <v>135</v>
      </c>
      <c r="H344">
        <v>2</v>
      </c>
      <c r="I344" t="s">
        <v>556</v>
      </c>
      <c r="J344">
        <v>2</v>
      </c>
      <c r="K344" t="s">
        <v>794</v>
      </c>
      <c r="L344">
        <v>1</v>
      </c>
    </row>
    <row r="345" spans="7:12" x14ac:dyDescent="0.4">
      <c r="G345" t="s">
        <v>134</v>
      </c>
      <c r="H345">
        <v>3</v>
      </c>
      <c r="I345" t="s">
        <v>557</v>
      </c>
      <c r="J345">
        <v>2</v>
      </c>
      <c r="K345" t="s">
        <v>1245</v>
      </c>
      <c r="L345">
        <v>1</v>
      </c>
    </row>
    <row r="346" spans="7:12" x14ac:dyDescent="0.4">
      <c r="G346" t="s">
        <v>793</v>
      </c>
      <c r="H346">
        <v>3</v>
      </c>
      <c r="I346" t="s">
        <v>558</v>
      </c>
      <c r="J346">
        <v>3</v>
      </c>
      <c r="K346" t="s">
        <v>1121</v>
      </c>
      <c r="L346">
        <v>3</v>
      </c>
    </row>
    <row r="347" spans="7:12" x14ac:dyDescent="0.4">
      <c r="G347" t="s">
        <v>790</v>
      </c>
      <c r="H347">
        <v>2</v>
      </c>
      <c r="I347" t="s">
        <v>291</v>
      </c>
      <c r="J347">
        <v>2</v>
      </c>
      <c r="K347" t="s">
        <v>1807</v>
      </c>
      <c r="L347">
        <v>2</v>
      </c>
    </row>
    <row r="348" spans="7:12" x14ac:dyDescent="0.4">
      <c r="G348" t="s">
        <v>792</v>
      </c>
      <c r="H348">
        <v>5</v>
      </c>
      <c r="I348" t="s">
        <v>292</v>
      </c>
      <c r="J348">
        <v>1</v>
      </c>
      <c r="K348" t="s">
        <v>1808</v>
      </c>
      <c r="L348">
        <v>4</v>
      </c>
    </row>
    <row r="349" spans="7:12" x14ac:dyDescent="0.4">
      <c r="G349" t="s">
        <v>161</v>
      </c>
      <c r="H349">
        <v>2</v>
      </c>
      <c r="I349" t="s">
        <v>293</v>
      </c>
      <c r="J349">
        <v>2</v>
      </c>
      <c r="K349" t="s">
        <v>1384</v>
      </c>
      <c r="L349">
        <v>1</v>
      </c>
    </row>
    <row r="350" spans="7:12" x14ac:dyDescent="0.4">
      <c r="G350" t="s">
        <v>1332</v>
      </c>
      <c r="H350">
        <v>1</v>
      </c>
      <c r="I350" t="s">
        <v>267</v>
      </c>
      <c r="J350">
        <v>5</v>
      </c>
      <c r="K350" t="s">
        <v>1385</v>
      </c>
      <c r="L350">
        <v>1</v>
      </c>
    </row>
    <row r="351" spans="7:12" x14ac:dyDescent="0.4">
      <c r="G351" t="s">
        <v>1333</v>
      </c>
      <c r="H351">
        <v>1</v>
      </c>
      <c r="I351" t="s">
        <v>783</v>
      </c>
      <c r="J351">
        <v>7</v>
      </c>
      <c r="K351" t="s">
        <v>1809</v>
      </c>
      <c r="L351">
        <v>1</v>
      </c>
    </row>
    <row r="352" spans="7:12" x14ac:dyDescent="0.4">
      <c r="G352" t="s">
        <v>1334</v>
      </c>
      <c r="H352">
        <v>1</v>
      </c>
      <c r="I352" t="s">
        <v>294</v>
      </c>
      <c r="J352">
        <v>2</v>
      </c>
      <c r="K352" t="s">
        <v>1810</v>
      </c>
      <c r="L352">
        <v>5</v>
      </c>
    </row>
    <row r="353" spans="7:12" x14ac:dyDescent="0.4">
      <c r="G353" t="s">
        <v>1335</v>
      </c>
      <c r="H353">
        <v>1</v>
      </c>
      <c r="I353" t="s">
        <v>784</v>
      </c>
      <c r="J353">
        <v>5</v>
      </c>
      <c r="K353" t="s">
        <v>284</v>
      </c>
      <c r="L353">
        <v>4</v>
      </c>
    </row>
    <row r="354" spans="7:12" x14ac:dyDescent="0.4">
      <c r="G354" t="s">
        <v>1239</v>
      </c>
      <c r="H354">
        <v>1</v>
      </c>
      <c r="I354" t="s">
        <v>785</v>
      </c>
      <c r="J354">
        <v>4</v>
      </c>
      <c r="K354" t="s">
        <v>1811</v>
      </c>
      <c r="L354">
        <v>2</v>
      </c>
    </row>
    <row r="355" spans="7:12" x14ac:dyDescent="0.4">
      <c r="G355" t="s">
        <v>1240</v>
      </c>
      <c r="H355">
        <v>1</v>
      </c>
      <c r="I355" t="s">
        <v>786</v>
      </c>
      <c r="J355">
        <v>8</v>
      </c>
      <c r="K355" t="s">
        <v>285</v>
      </c>
      <c r="L355">
        <v>1</v>
      </c>
    </row>
    <row r="356" spans="7:12" x14ac:dyDescent="0.4">
      <c r="G356" t="s">
        <v>1241</v>
      </c>
      <c r="H356">
        <v>2</v>
      </c>
      <c r="I356" t="s">
        <v>787</v>
      </c>
      <c r="J356">
        <v>15</v>
      </c>
      <c r="K356" t="s">
        <v>276</v>
      </c>
      <c r="L356">
        <v>1</v>
      </c>
    </row>
    <row r="357" spans="7:12" x14ac:dyDescent="0.4">
      <c r="G357" t="s">
        <v>1242</v>
      </c>
      <c r="H357">
        <v>2</v>
      </c>
      <c r="I357" t="s">
        <v>788</v>
      </c>
      <c r="J357">
        <v>21</v>
      </c>
      <c r="K357" t="s">
        <v>1812</v>
      </c>
      <c r="L357">
        <v>1</v>
      </c>
    </row>
    <row r="358" spans="7:12" x14ac:dyDescent="0.4">
      <c r="G358" t="s">
        <v>1243</v>
      </c>
      <c r="H358">
        <v>1</v>
      </c>
      <c r="I358" t="s">
        <v>269</v>
      </c>
      <c r="J358">
        <v>1</v>
      </c>
      <c r="K358" t="s">
        <v>215</v>
      </c>
      <c r="L358">
        <v>3</v>
      </c>
    </row>
    <row r="359" spans="7:12" x14ac:dyDescent="0.4">
      <c r="G359" t="s">
        <v>1244</v>
      </c>
      <c r="H359">
        <v>1</v>
      </c>
      <c r="I359" t="s">
        <v>289</v>
      </c>
      <c r="J359">
        <v>1</v>
      </c>
      <c r="K359" t="s">
        <v>216</v>
      </c>
      <c r="L359">
        <v>5</v>
      </c>
    </row>
    <row r="360" spans="7:12" x14ac:dyDescent="0.4">
      <c r="G360" t="s">
        <v>196</v>
      </c>
      <c r="H360">
        <v>3</v>
      </c>
      <c r="I360" t="s">
        <v>268</v>
      </c>
      <c r="J360">
        <v>1</v>
      </c>
      <c r="K360" t="s">
        <v>1813</v>
      </c>
      <c r="L360">
        <v>4</v>
      </c>
    </row>
    <row r="361" spans="7:12" x14ac:dyDescent="0.4">
      <c r="G361" t="s">
        <v>200</v>
      </c>
      <c r="H361">
        <v>3</v>
      </c>
      <c r="I361" t="s">
        <v>290</v>
      </c>
      <c r="J361">
        <v>1</v>
      </c>
      <c r="K361" t="s">
        <v>1814</v>
      </c>
      <c r="L361">
        <v>3</v>
      </c>
    </row>
    <row r="362" spans="7:12" x14ac:dyDescent="0.4">
      <c r="G362" t="s">
        <v>274</v>
      </c>
      <c r="H362">
        <v>6</v>
      </c>
      <c r="I362" t="s">
        <v>232</v>
      </c>
      <c r="J362">
        <v>2</v>
      </c>
      <c r="K362" t="s">
        <v>1815</v>
      </c>
      <c r="L362">
        <v>2</v>
      </c>
    </row>
    <row r="363" spans="7:12" x14ac:dyDescent="0.4">
      <c r="G363" t="s">
        <v>275</v>
      </c>
      <c r="H363">
        <v>5</v>
      </c>
      <c r="I363" t="s">
        <v>233</v>
      </c>
      <c r="J363">
        <v>2</v>
      </c>
      <c r="K363" t="s">
        <v>1816</v>
      </c>
      <c r="L363">
        <v>1</v>
      </c>
    </row>
    <row r="364" spans="7:12" x14ac:dyDescent="0.4">
      <c r="G364" t="s">
        <v>278</v>
      </c>
      <c r="H364">
        <v>3</v>
      </c>
      <c r="I364" t="s">
        <v>234</v>
      </c>
      <c r="J364">
        <v>1</v>
      </c>
      <c r="K364" t="s">
        <v>1817</v>
      </c>
      <c r="L364">
        <v>1</v>
      </c>
    </row>
    <row r="365" spans="7:12" x14ac:dyDescent="0.4">
      <c r="G365" t="s">
        <v>282</v>
      </c>
      <c r="H365">
        <v>3</v>
      </c>
      <c r="I365" t="s">
        <v>235</v>
      </c>
      <c r="J365">
        <v>3</v>
      </c>
      <c r="K365" t="s">
        <v>1818</v>
      </c>
      <c r="L365">
        <v>1</v>
      </c>
    </row>
    <row r="366" spans="7:12" x14ac:dyDescent="0.4">
      <c r="G366" t="s">
        <v>1628</v>
      </c>
      <c r="H366">
        <v>1</v>
      </c>
      <c r="I366" t="s">
        <v>236</v>
      </c>
      <c r="J366">
        <v>4</v>
      </c>
      <c r="K366" t="s">
        <v>1819</v>
      </c>
      <c r="L366">
        <v>1</v>
      </c>
    </row>
    <row r="367" spans="7:12" x14ac:dyDescent="0.4">
      <c r="G367" t="s">
        <v>279</v>
      </c>
      <c r="H367">
        <v>7</v>
      </c>
      <c r="I367" t="s">
        <v>84</v>
      </c>
      <c r="J367">
        <v>6</v>
      </c>
      <c r="K367" t="s">
        <v>148</v>
      </c>
      <c r="L367">
        <v>1</v>
      </c>
    </row>
    <row r="368" spans="7:12" x14ac:dyDescent="0.4">
      <c r="G368" t="s">
        <v>281</v>
      </c>
      <c r="H368">
        <v>2</v>
      </c>
      <c r="I368" t="s">
        <v>237</v>
      </c>
      <c r="J368">
        <v>5</v>
      </c>
      <c r="K368" t="s">
        <v>147</v>
      </c>
      <c r="L368">
        <v>1</v>
      </c>
    </row>
    <row r="369" spans="7:12" x14ac:dyDescent="0.4">
      <c r="G369" t="s">
        <v>1629</v>
      </c>
      <c r="H369">
        <v>1</v>
      </c>
      <c r="I369" t="s">
        <v>238</v>
      </c>
      <c r="J369">
        <v>6</v>
      </c>
      <c r="K369" t="s">
        <v>58</v>
      </c>
      <c r="L369">
        <v>2</v>
      </c>
    </row>
    <row r="370" spans="7:12" x14ac:dyDescent="0.4">
      <c r="G370" t="s">
        <v>1630</v>
      </c>
      <c r="H370">
        <v>1</v>
      </c>
      <c r="I370" t="s">
        <v>239</v>
      </c>
      <c r="J370">
        <v>5</v>
      </c>
      <c r="K370" t="s">
        <v>59</v>
      </c>
      <c r="L370">
        <v>2</v>
      </c>
    </row>
    <row r="371" spans="7:12" x14ac:dyDescent="0.4">
      <c r="G371" t="s">
        <v>280</v>
      </c>
      <c r="H371">
        <v>4</v>
      </c>
      <c r="I371" t="s">
        <v>240</v>
      </c>
      <c r="J371">
        <v>2</v>
      </c>
      <c r="K371" t="s">
        <v>60</v>
      </c>
      <c r="L371">
        <v>1</v>
      </c>
    </row>
    <row r="372" spans="7:12" x14ac:dyDescent="0.4">
      <c r="G372" t="s">
        <v>1631</v>
      </c>
      <c r="H372">
        <v>1</v>
      </c>
      <c r="I372" t="s">
        <v>252</v>
      </c>
      <c r="J372">
        <v>4</v>
      </c>
      <c r="K372" t="s">
        <v>77</v>
      </c>
      <c r="L372">
        <v>1</v>
      </c>
    </row>
    <row r="373" spans="7:12" x14ac:dyDescent="0.4">
      <c r="G373" t="s">
        <v>1200</v>
      </c>
      <c r="H373">
        <v>1</v>
      </c>
      <c r="I373" t="s">
        <v>85</v>
      </c>
      <c r="J373">
        <v>9</v>
      </c>
      <c r="K373" t="s">
        <v>1820</v>
      </c>
      <c r="L373">
        <v>4</v>
      </c>
    </row>
    <row r="374" spans="7:12" x14ac:dyDescent="0.4">
      <c r="G374" t="s">
        <v>1201</v>
      </c>
      <c r="H374">
        <v>1</v>
      </c>
      <c r="I374" t="s">
        <v>241</v>
      </c>
      <c r="J374">
        <v>15</v>
      </c>
      <c r="K374" t="s">
        <v>1821</v>
      </c>
      <c r="L374">
        <v>1</v>
      </c>
    </row>
    <row r="375" spans="7:12" x14ac:dyDescent="0.4">
      <c r="G375" t="s">
        <v>210</v>
      </c>
      <c r="H375">
        <v>7</v>
      </c>
      <c r="I375" t="s">
        <v>242</v>
      </c>
      <c r="J375">
        <v>18</v>
      </c>
      <c r="K375" t="s">
        <v>1822</v>
      </c>
      <c r="L375">
        <v>2</v>
      </c>
    </row>
    <row r="376" spans="7:12" x14ac:dyDescent="0.4">
      <c r="G376" t="s">
        <v>211</v>
      </c>
      <c r="H376">
        <v>4</v>
      </c>
      <c r="I376" t="s">
        <v>243</v>
      </c>
      <c r="J376">
        <v>12</v>
      </c>
      <c r="K376" t="s">
        <v>1159</v>
      </c>
      <c r="L376">
        <v>2</v>
      </c>
    </row>
    <row r="377" spans="7:12" x14ac:dyDescent="0.4">
      <c r="G377" t="s">
        <v>212</v>
      </c>
      <c r="H377">
        <v>2</v>
      </c>
      <c r="I377" t="s">
        <v>244</v>
      </c>
      <c r="J377">
        <v>12</v>
      </c>
      <c r="K377" t="s">
        <v>1823</v>
      </c>
      <c r="L377">
        <v>1</v>
      </c>
    </row>
    <row r="378" spans="7:12" x14ac:dyDescent="0.4">
      <c r="G378" t="s">
        <v>1306</v>
      </c>
      <c r="H378">
        <v>1</v>
      </c>
      <c r="I378" t="s">
        <v>245</v>
      </c>
      <c r="J378">
        <v>10</v>
      </c>
      <c r="K378" t="s">
        <v>1824</v>
      </c>
      <c r="L378">
        <v>2</v>
      </c>
    </row>
    <row r="379" spans="7:12" x14ac:dyDescent="0.4">
      <c r="G379" t="s">
        <v>228</v>
      </c>
      <c r="H379">
        <v>2</v>
      </c>
      <c r="I379" t="s">
        <v>246</v>
      </c>
      <c r="J379">
        <v>9</v>
      </c>
      <c r="K379" t="s">
        <v>1825</v>
      </c>
      <c r="L379">
        <v>4</v>
      </c>
    </row>
    <row r="380" spans="7:12" x14ac:dyDescent="0.4">
      <c r="G380" t="s">
        <v>1291</v>
      </c>
      <c r="H380">
        <v>1</v>
      </c>
      <c r="I380" t="s">
        <v>247</v>
      </c>
      <c r="J380">
        <v>10</v>
      </c>
      <c r="K380" t="s">
        <v>1826</v>
      </c>
      <c r="L380">
        <v>4</v>
      </c>
    </row>
    <row r="381" spans="7:12" x14ac:dyDescent="0.4">
      <c r="G381" t="s">
        <v>229</v>
      </c>
      <c r="H381">
        <v>2</v>
      </c>
      <c r="I381" t="s">
        <v>248</v>
      </c>
      <c r="J381">
        <v>6</v>
      </c>
      <c r="K381" t="s">
        <v>1827</v>
      </c>
      <c r="L381">
        <v>2</v>
      </c>
    </row>
    <row r="382" spans="7:12" x14ac:dyDescent="0.4">
      <c r="G382" t="s">
        <v>1398</v>
      </c>
      <c r="H382">
        <v>2</v>
      </c>
      <c r="I382" t="s">
        <v>249</v>
      </c>
      <c r="J382">
        <v>8</v>
      </c>
      <c r="K382" t="s">
        <v>1828</v>
      </c>
      <c r="L382">
        <v>2</v>
      </c>
    </row>
    <row r="383" spans="7:12" x14ac:dyDescent="0.4">
      <c r="G383" t="s">
        <v>184</v>
      </c>
      <c r="H383">
        <v>3</v>
      </c>
      <c r="I383" t="s">
        <v>250</v>
      </c>
      <c r="J383">
        <v>11</v>
      </c>
      <c r="K383" t="s">
        <v>1829</v>
      </c>
      <c r="L383">
        <v>1</v>
      </c>
    </row>
    <row r="384" spans="7:12" x14ac:dyDescent="0.4">
      <c r="G384" t="s">
        <v>1434</v>
      </c>
      <c r="H384">
        <v>1</v>
      </c>
      <c r="I384" t="s">
        <v>251</v>
      </c>
      <c r="J384">
        <v>3</v>
      </c>
      <c r="K384" t="s">
        <v>1830</v>
      </c>
      <c r="L384">
        <v>2</v>
      </c>
    </row>
    <row r="385" spans="7:12" x14ac:dyDescent="0.4">
      <c r="G385" t="s">
        <v>1435</v>
      </c>
      <c r="H385">
        <v>1</v>
      </c>
      <c r="I385" t="s">
        <v>493</v>
      </c>
      <c r="J385">
        <v>1</v>
      </c>
      <c r="K385" t="s">
        <v>716</v>
      </c>
      <c r="L385">
        <v>1</v>
      </c>
    </row>
    <row r="386" spans="7:12" x14ac:dyDescent="0.4">
      <c r="G386" t="s">
        <v>51</v>
      </c>
      <c r="H386">
        <v>3</v>
      </c>
      <c r="I386" t="s">
        <v>87</v>
      </c>
      <c r="J386">
        <v>3</v>
      </c>
      <c r="K386" t="s">
        <v>717</v>
      </c>
      <c r="L386">
        <v>2</v>
      </c>
    </row>
    <row r="387" spans="7:12" x14ac:dyDescent="0.4">
      <c r="G387" t="s">
        <v>53</v>
      </c>
      <c r="H387">
        <v>2</v>
      </c>
      <c r="I387" t="s">
        <v>88</v>
      </c>
      <c r="J387">
        <v>2</v>
      </c>
      <c r="K387" t="s">
        <v>1831</v>
      </c>
      <c r="L387">
        <v>3</v>
      </c>
    </row>
    <row r="388" spans="7:12" x14ac:dyDescent="0.4">
      <c r="G388" t="s">
        <v>50</v>
      </c>
      <c r="H388">
        <v>2</v>
      </c>
      <c r="I388" t="s">
        <v>89</v>
      </c>
      <c r="J388">
        <v>2</v>
      </c>
      <c r="K388" t="s">
        <v>1832</v>
      </c>
      <c r="L388">
        <v>1</v>
      </c>
    </row>
    <row r="389" spans="7:12" x14ac:dyDescent="0.4">
      <c r="G389" t="s">
        <v>71</v>
      </c>
      <c r="H389">
        <v>4</v>
      </c>
      <c r="I389" t="s">
        <v>90</v>
      </c>
      <c r="J389">
        <v>1</v>
      </c>
      <c r="K389" t="s">
        <v>1833</v>
      </c>
      <c r="L389">
        <v>1</v>
      </c>
    </row>
    <row r="390" spans="7:12" x14ac:dyDescent="0.4">
      <c r="G390" t="s">
        <v>1142</v>
      </c>
      <c r="H390">
        <v>3</v>
      </c>
      <c r="I390" t="s">
        <v>91</v>
      </c>
      <c r="J390">
        <v>1</v>
      </c>
      <c r="K390" t="s">
        <v>1834</v>
      </c>
      <c r="L390">
        <v>3</v>
      </c>
    </row>
    <row r="391" spans="7:12" x14ac:dyDescent="0.4">
      <c r="G391" t="s">
        <v>1677</v>
      </c>
      <c r="H391">
        <v>3</v>
      </c>
      <c r="I391" t="s">
        <v>92</v>
      </c>
      <c r="J391">
        <v>2</v>
      </c>
      <c r="K391" t="s">
        <v>1835</v>
      </c>
      <c r="L391">
        <v>3</v>
      </c>
    </row>
    <row r="392" spans="7:12" x14ac:dyDescent="0.4">
      <c r="G392" t="s">
        <v>1143</v>
      </c>
      <c r="H392">
        <v>1</v>
      </c>
      <c r="I392" t="s">
        <v>93</v>
      </c>
      <c r="J392">
        <v>2</v>
      </c>
      <c r="K392" t="s">
        <v>587</v>
      </c>
      <c r="L392">
        <v>5</v>
      </c>
    </row>
    <row r="393" spans="7:12" x14ac:dyDescent="0.4">
      <c r="G393" t="s">
        <v>1157</v>
      </c>
      <c r="H393">
        <v>3</v>
      </c>
      <c r="I393" t="s">
        <v>94</v>
      </c>
      <c r="J393">
        <v>2</v>
      </c>
      <c r="K393" t="s">
        <v>1836</v>
      </c>
      <c r="L393">
        <v>2</v>
      </c>
    </row>
    <row r="394" spans="7:12" x14ac:dyDescent="0.4">
      <c r="G394" t="s">
        <v>1656</v>
      </c>
      <c r="H394">
        <v>1</v>
      </c>
      <c r="I394" t="s">
        <v>95</v>
      </c>
      <c r="J394">
        <v>1</v>
      </c>
      <c r="K394" t="s">
        <v>1837</v>
      </c>
      <c r="L394">
        <v>6</v>
      </c>
    </row>
    <row r="395" spans="7:12" x14ac:dyDescent="0.4">
      <c r="G395" t="s">
        <v>1657</v>
      </c>
      <c r="H395">
        <v>1</v>
      </c>
      <c r="I395" t="s">
        <v>494</v>
      </c>
      <c r="J395">
        <v>2</v>
      </c>
      <c r="K395" t="s">
        <v>1838</v>
      </c>
      <c r="L395">
        <v>2</v>
      </c>
    </row>
    <row r="396" spans="7:12" x14ac:dyDescent="0.4">
      <c r="G396" t="s">
        <v>1595</v>
      </c>
      <c r="H396">
        <v>1</v>
      </c>
      <c r="I396" t="s">
        <v>96</v>
      </c>
      <c r="J396">
        <v>4</v>
      </c>
      <c r="K396" t="s">
        <v>1839</v>
      </c>
      <c r="L396">
        <v>1</v>
      </c>
    </row>
    <row r="397" spans="7:12" x14ac:dyDescent="0.4">
      <c r="G397" t="s">
        <v>1596</v>
      </c>
      <c r="H397">
        <v>1</v>
      </c>
      <c r="I397" t="s">
        <v>97</v>
      </c>
      <c r="J397">
        <v>2</v>
      </c>
      <c r="K397" t="s">
        <v>1840</v>
      </c>
      <c r="L397">
        <v>3</v>
      </c>
    </row>
    <row r="398" spans="7:12" x14ac:dyDescent="0.4">
      <c r="G398" t="s">
        <v>1598</v>
      </c>
      <c r="H398">
        <v>1</v>
      </c>
      <c r="I398" t="s">
        <v>98</v>
      </c>
      <c r="J398">
        <v>4</v>
      </c>
      <c r="K398" t="s">
        <v>1841</v>
      </c>
      <c r="L398">
        <v>1</v>
      </c>
    </row>
    <row r="399" spans="7:12" x14ac:dyDescent="0.4">
      <c r="G399" t="s">
        <v>1565</v>
      </c>
      <c r="H399">
        <v>1</v>
      </c>
      <c r="I399" t="s">
        <v>99</v>
      </c>
      <c r="J399">
        <v>2</v>
      </c>
      <c r="K399" t="s">
        <v>1842</v>
      </c>
      <c r="L399">
        <v>1</v>
      </c>
    </row>
    <row r="400" spans="7:12" x14ac:dyDescent="0.4">
      <c r="G400" t="s">
        <v>1256</v>
      </c>
      <c r="H400">
        <v>1</v>
      </c>
      <c r="I400" t="s">
        <v>100</v>
      </c>
      <c r="J400">
        <v>3</v>
      </c>
      <c r="K400" t="s">
        <v>1843</v>
      </c>
      <c r="L400">
        <v>1</v>
      </c>
    </row>
    <row r="401" spans="7:12" x14ac:dyDescent="0.4">
      <c r="G401" t="s">
        <v>1257</v>
      </c>
      <c r="H401">
        <v>1</v>
      </c>
      <c r="I401" t="s">
        <v>101</v>
      </c>
      <c r="J401">
        <v>1</v>
      </c>
      <c r="K401" t="s">
        <v>323</v>
      </c>
      <c r="L401">
        <v>7</v>
      </c>
    </row>
    <row r="402" spans="7:12" x14ac:dyDescent="0.4">
      <c r="G402" t="s">
        <v>1258</v>
      </c>
      <c r="H402">
        <v>1</v>
      </c>
      <c r="I402" t="s">
        <v>102</v>
      </c>
      <c r="J402">
        <v>1</v>
      </c>
      <c r="K402" t="s">
        <v>325</v>
      </c>
      <c r="L402">
        <v>2</v>
      </c>
    </row>
    <row r="403" spans="7:12" x14ac:dyDescent="0.4">
      <c r="G403" t="s">
        <v>1259</v>
      </c>
      <c r="H403">
        <v>1</v>
      </c>
      <c r="I403" t="s">
        <v>495</v>
      </c>
      <c r="J403">
        <v>1</v>
      </c>
      <c r="K403" t="s">
        <v>1844</v>
      </c>
      <c r="L403">
        <v>2</v>
      </c>
    </row>
    <row r="404" spans="7:12" x14ac:dyDescent="0.4">
      <c r="G404" t="s">
        <v>565</v>
      </c>
      <c r="H404">
        <v>2</v>
      </c>
      <c r="I404" t="s">
        <v>496</v>
      </c>
      <c r="J404">
        <v>3</v>
      </c>
      <c r="K404" t="s">
        <v>1845</v>
      </c>
      <c r="L404">
        <v>2</v>
      </c>
    </row>
    <row r="405" spans="7:12" x14ac:dyDescent="0.4">
      <c r="G405" t="s">
        <v>1352</v>
      </c>
      <c r="H405">
        <v>1</v>
      </c>
      <c r="I405" t="s">
        <v>103</v>
      </c>
      <c r="J405">
        <v>7</v>
      </c>
      <c r="K405" t="s">
        <v>1846</v>
      </c>
      <c r="L405">
        <v>4</v>
      </c>
    </row>
    <row r="406" spans="7:12" x14ac:dyDescent="0.4">
      <c r="G406" t="s">
        <v>566</v>
      </c>
      <c r="H406">
        <v>3</v>
      </c>
      <c r="I406" t="s">
        <v>104</v>
      </c>
      <c r="J406">
        <v>5</v>
      </c>
      <c r="K406" t="s">
        <v>1847</v>
      </c>
      <c r="L406">
        <v>3</v>
      </c>
    </row>
    <row r="407" spans="7:12" x14ac:dyDescent="0.4">
      <c r="G407" t="s">
        <v>1353</v>
      </c>
      <c r="H407">
        <v>1</v>
      </c>
      <c r="I407" t="s">
        <v>105</v>
      </c>
      <c r="J407">
        <v>5</v>
      </c>
      <c r="K407" t="s">
        <v>404</v>
      </c>
      <c r="L407">
        <v>7</v>
      </c>
    </row>
    <row r="408" spans="7:12" x14ac:dyDescent="0.4">
      <c r="G408" t="s">
        <v>1354</v>
      </c>
      <c r="H408">
        <v>1</v>
      </c>
      <c r="I408" t="s">
        <v>106</v>
      </c>
      <c r="J408">
        <v>8</v>
      </c>
      <c r="K408" t="s">
        <v>1562</v>
      </c>
      <c r="L408">
        <v>7</v>
      </c>
    </row>
    <row r="409" spans="7:12" x14ac:dyDescent="0.4">
      <c r="G409" t="s">
        <v>748</v>
      </c>
      <c r="H409">
        <v>2</v>
      </c>
      <c r="I409" t="s">
        <v>107</v>
      </c>
      <c r="J409">
        <v>1</v>
      </c>
      <c r="K409" t="s">
        <v>1848</v>
      </c>
      <c r="L409">
        <v>5</v>
      </c>
    </row>
    <row r="410" spans="7:12" x14ac:dyDescent="0.4">
      <c r="G410" t="s">
        <v>745</v>
      </c>
      <c r="H410">
        <v>2</v>
      </c>
      <c r="I410" t="s">
        <v>108</v>
      </c>
      <c r="J410">
        <v>10</v>
      </c>
      <c r="K410" t="s">
        <v>659</v>
      </c>
      <c r="L410">
        <v>6</v>
      </c>
    </row>
    <row r="411" spans="7:12" x14ac:dyDescent="0.4">
      <c r="G411" t="s">
        <v>747</v>
      </c>
      <c r="H411">
        <v>2</v>
      </c>
      <c r="I411" t="s">
        <v>109</v>
      </c>
      <c r="J411">
        <v>7</v>
      </c>
      <c r="K411" t="s">
        <v>1849</v>
      </c>
      <c r="L411">
        <v>6</v>
      </c>
    </row>
    <row r="412" spans="7:12" x14ac:dyDescent="0.4">
      <c r="G412" t="s">
        <v>1363</v>
      </c>
      <c r="H412">
        <v>1</v>
      </c>
      <c r="I412" t="s">
        <v>110</v>
      </c>
      <c r="J412">
        <v>7</v>
      </c>
      <c r="K412" t="s">
        <v>662</v>
      </c>
      <c r="L412">
        <v>7</v>
      </c>
    </row>
    <row r="413" spans="7:12" x14ac:dyDescent="0.4">
      <c r="G413" t="s">
        <v>704</v>
      </c>
      <c r="H413">
        <v>2</v>
      </c>
      <c r="I413" t="s">
        <v>173</v>
      </c>
      <c r="J413">
        <v>17</v>
      </c>
      <c r="K413" t="s">
        <v>663</v>
      </c>
      <c r="L413">
        <v>4</v>
      </c>
    </row>
    <row r="414" spans="7:12" x14ac:dyDescent="0.4">
      <c r="G414" t="s">
        <v>701</v>
      </c>
      <c r="H414">
        <v>2</v>
      </c>
      <c r="I414" t="s">
        <v>454</v>
      </c>
      <c r="J414">
        <v>1</v>
      </c>
      <c r="K414" t="s">
        <v>204</v>
      </c>
      <c r="L414">
        <v>6</v>
      </c>
    </row>
    <row r="415" spans="7:12" x14ac:dyDescent="0.4">
      <c r="G415" t="s">
        <v>708</v>
      </c>
      <c r="H415">
        <v>2</v>
      </c>
      <c r="I415" t="s">
        <v>453</v>
      </c>
      <c r="J415">
        <v>1</v>
      </c>
      <c r="K415" t="s">
        <v>264</v>
      </c>
      <c r="L415">
        <v>3</v>
      </c>
    </row>
    <row r="416" spans="7:12" x14ac:dyDescent="0.4">
      <c r="G416" t="s">
        <v>709</v>
      </c>
      <c r="H416">
        <v>2</v>
      </c>
      <c r="I416" t="s">
        <v>455</v>
      </c>
      <c r="J416">
        <v>1</v>
      </c>
      <c r="K416" t="s">
        <v>263</v>
      </c>
      <c r="L416">
        <v>4</v>
      </c>
    </row>
    <row r="417" spans="7:12" x14ac:dyDescent="0.4">
      <c r="G417" t="s">
        <v>1445</v>
      </c>
      <c r="H417">
        <v>1</v>
      </c>
      <c r="I417" t="s">
        <v>334</v>
      </c>
      <c r="J417">
        <v>2</v>
      </c>
      <c r="K417" t="s">
        <v>262</v>
      </c>
      <c r="L417">
        <v>2</v>
      </c>
    </row>
    <row r="418" spans="7:12" x14ac:dyDescent="0.4">
      <c r="G418" t="s">
        <v>1275</v>
      </c>
      <c r="H418">
        <v>1</v>
      </c>
      <c r="I418" t="s">
        <v>335</v>
      </c>
      <c r="J418">
        <v>3</v>
      </c>
      <c r="K418" t="s">
        <v>1850</v>
      </c>
      <c r="L418">
        <v>4</v>
      </c>
    </row>
    <row r="419" spans="7:12" x14ac:dyDescent="0.4">
      <c r="G419" t="s">
        <v>1276</v>
      </c>
      <c r="H419">
        <v>1</v>
      </c>
      <c r="I419" t="s">
        <v>336</v>
      </c>
      <c r="J419">
        <v>4</v>
      </c>
      <c r="K419" t="s">
        <v>1851</v>
      </c>
      <c r="L419">
        <v>7</v>
      </c>
    </row>
    <row r="420" spans="7:12" x14ac:dyDescent="0.4">
      <c r="G420" t="s">
        <v>1277</v>
      </c>
      <c r="H420">
        <v>1</v>
      </c>
      <c r="I420" t="s">
        <v>337</v>
      </c>
      <c r="J420">
        <v>2</v>
      </c>
      <c r="K420" t="s">
        <v>962</v>
      </c>
      <c r="L420">
        <v>10</v>
      </c>
    </row>
    <row r="421" spans="7:12" x14ac:dyDescent="0.4">
      <c r="G421" t="s">
        <v>1278</v>
      </c>
      <c r="H421">
        <v>1</v>
      </c>
      <c r="I421" t="s">
        <v>338</v>
      </c>
      <c r="J421">
        <v>19</v>
      </c>
      <c r="K421" t="s">
        <v>963</v>
      </c>
      <c r="L421">
        <v>10</v>
      </c>
    </row>
    <row r="422" spans="7:12" x14ac:dyDescent="0.4">
      <c r="G422" t="s">
        <v>314</v>
      </c>
      <c r="H422">
        <v>2</v>
      </c>
      <c r="I422" t="s">
        <v>339</v>
      </c>
      <c r="J422">
        <v>11</v>
      </c>
      <c r="K422" t="s">
        <v>965</v>
      </c>
      <c r="L422">
        <v>9</v>
      </c>
    </row>
    <row r="423" spans="7:12" x14ac:dyDescent="0.4">
      <c r="G423" t="s">
        <v>313</v>
      </c>
      <c r="H423">
        <v>2</v>
      </c>
      <c r="I423" t="s">
        <v>340</v>
      </c>
      <c r="J423">
        <v>9</v>
      </c>
      <c r="K423" t="s">
        <v>969</v>
      </c>
      <c r="L423">
        <v>4</v>
      </c>
    </row>
    <row r="424" spans="7:12" x14ac:dyDescent="0.4">
      <c r="G424" t="s">
        <v>316</v>
      </c>
      <c r="H424">
        <v>2</v>
      </c>
      <c r="I424" t="s">
        <v>341</v>
      </c>
      <c r="J424">
        <v>7</v>
      </c>
      <c r="K424" t="s">
        <v>967</v>
      </c>
      <c r="L424">
        <v>5</v>
      </c>
    </row>
    <row r="425" spans="7:12" x14ac:dyDescent="0.4">
      <c r="G425" t="s">
        <v>1360</v>
      </c>
      <c r="H425">
        <v>1</v>
      </c>
      <c r="I425" t="s">
        <v>342</v>
      </c>
      <c r="J425">
        <v>7</v>
      </c>
      <c r="K425" t="s">
        <v>968</v>
      </c>
      <c r="L425">
        <v>9</v>
      </c>
    </row>
    <row r="426" spans="7:12" x14ac:dyDescent="0.4">
      <c r="G426" t="s">
        <v>1361</v>
      </c>
      <c r="H426">
        <v>1</v>
      </c>
      <c r="I426" t="s">
        <v>343</v>
      </c>
      <c r="J426">
        <v>4</v>
      </c>
      <c r="K426" t="s">
        <v>971</v>
      </c>
      <c r="L426">
        <v>7</v>
      </c>
    </row>
    <row r="427" spans="7:12" x14ac:dyDescent="0.4">
      <c r="G427" t="s">
        <v>328</v>
      </c>
      <c r="H427">
        <v>2</v>
      </c>
      <c r="I427" t="s">
        <v>180</v>
      </c>
      <c r="J427">
        <v>12</v>
      </c>
      <c r="K427" t="s">
        <v>1852</v>
      </c>
      <c r="L427">
        <v>2</v>
      </c>
    </row>
    <row r="428" spans="7:12" x14ac:dyDescent="0.4">
      <c r="G428" t="s">
        <v>326</v>
      </c>
      <c r="H428">
        <v>2</v>
      </c>
      <c r="I428" t="s">
        <v>344</v>
      </c>
      <c r="J428">
        <v>1</v>
      </c>
      <c r="K428" t="s">
        <v>970</v>
      </c>
      <c r="L428">
        <v>3</v>
      </c>
    </row>
    <row r="429" spans="7:12" x14ac:dyDescent="0.4">
      <c r="G429" t="s">
        <v>327</v>
      </c>
      <c r="H429">
        <v>2</v>
      </c>
      <c r="I429" t="s">
        <v>345</v>
      </c>
      <c r="J429">
        <v>1</v>
      </c>
      <c r="K429" t="s">
        <v>974</v>
      </c>
      <c r="L429">
        <v>3</v>
      </c>
    </row>
    <row r="430" spans="7:12" x14ac:dyDescent="0.4">
      <c r="G430" t="s">
        <v>156</v>
      </c>
      <c r="H430">
        <v>6</v>
      </c>
      <c r="I430" t="s">
        <v>609</v>
      </c>
      <c r="J430">
        <v>1</v>
      </c>
      <c r="K430" t="s">
        <v>1853</v>
      </c>
      <c r="L430">
        <v>2</v>
      </c>
    </row>
    <row r="431" spans="7:12" x14ac:dyDescent="0.4">
      <c r="G431" t="s">
        <v>1296</v>
      </c>
      <c r="H431">
        <v>1</v>
      </c>
      <c r="I431" t="s">
        <v>607</v>
      </c>
      <c r="J431">
        <v>1</v>
      </c>
      <c r="K431" t="s">
        <v>1854</v>
      </c>
      <c r="L431">
        <v>2</v>
      </c>
    </row>
    <row r="432" spans="7:12" x14ac:dyDescent="0.4">
      <c r="G432" t="s">
        <v>1297</v>
      </c>
      <c r="H432">
        <v>1</v>
      </c>
      <c r="I432" t="s">
        <v>608</v>
      </c>
      <c r="J432">
        <v>1</v>
      </c>
      <c r="K432" t="s">
        <v>1855</v>
      </c>
      <c r="L432">
        <v>2</v>
      </c>
    </row>
    <row r="433" spans="7:12" x14ac:dyDescent="0.4">
      <c r="G433" t="s">
        <v>507</v>
      </c>
      <c r="H433">
        <v>5</v>
      </c>
      <c r="I433" t="s">
        <v>602</v>
      </c>
      <c r="J433">
        <v>1</v>
      </c>
      <c r="K433" t="s">
        <v>978</v>
      </c>
      <c r="L433">
        <v>3</v>
      </c>
    </row>
    <row r="434" spans="7:12" x14ac:dyDescent="0.4">
      <c r="G434" t="s">
        <v>508</v>
      </c>
      <c r="H434">
        <v>3</v>
      </c>
      <c r="I434" t="s">
        <v>603</v>
      </c>
      <c r="J434">
        <v>1</v>
      </c>
      <c r="K434" t="s">
        <v>1478</v>
      </c>
      <c r="L434">
        <v>1</v>
      </c>
    </row>
    <row r="435" spans="7:12" x14ac:dyDescent="0.4">
      <c r="G435" t="s">
        <v>1394</v>
      </c>
      <c r="H435">
        <v>1</v>
      </c>
      <c r="I435" t="s">
        <v>604</v>
      </c>
      <c r="J435">
        <v>1</v>
      </c>
      <c r="K435" t="s">
        <v>992</v>
      </c>
      <c r="L435">
        <v>1</v>
      </c>
    </row>
    <row r="436" spans="7:12" x14ac:dyDescent="0.4">
      <c r="G436" t="s">
        <v>118</v>
      </c>
      <c r="H436">
        <v>2</v>
      </c>
      <c r="I436" t="s">
        <v>605</v>
      </c>
      <c r="J436">
        <v>1</v>
      </c>
      <c r="K436" t="s">
        <v>977</v>
      </c>
      <c r="L436">
        <v>3</v>
      </c>
    </row>
    <row r="437" spans="7:12" x14ac:dyDescent="0.4">
      <c r="G437" t="s">
        <v>117</v>
      </c>
      <c r="H437">
        <v>4</v>
      </c>
      <c r="I437" t="s">
        <v>606</v>
      </c>
      <c r="J437">
        <v>2</v>
      </c>
      <c r="K437" t="s">
        <v>1856</v>
      </c>
      <c r="L437">
        <v>3</v>
      </c>
    </row>
    <row r="438" spans="7:12" x14ac:dyDescent="0.4">
      <c r="G438" t="s">
        <v>119</v>
      </c>
      <c r="H438">
        <v>3</v>
      </c>
      <c r="I438" t="s">
        <v>622</v>
      </c>
      <c r="J438">
        <v>1</v>
      </c>
      <c r="K438" t="s">
        <v>1857</v>
      </c>
      <c r="L438">
        <v>2</v>
      </c>
    </row>
    <row r="439" spans="7:12" x14ac:dyDescent="0.4">
      <c r="G439" t="s">
        <v>1379</v>
      </c>
      <c r="H439">
        <v>1</v>
      </c>
      <c r="I439" t="s">
        <v>623</v>
      </c>
      <c r="J439">
        <v>1</v>
      </c>
      <c r="K439" t="s">
        <v>1858</v>
      </c>
      <c r="L439">
        <v>4</v>
      </c>
    </row>
    <row r="440" spans="7:12" x14ac:dyDescent="0.4">
      <c r="G440" t="s">
        <v>121</v>
      </c>
      <c r="H440">
        <v>2</v>
      </c>
      <c r="I440" t="s">
        <v>627</v>
      </c>
      <c r="J440">
        <v>2</v>
      </c>
      <c r="K440" t="s">
        <v>1859</v>
      </c>
      <c r="L440">
        <v>3</v>
      </c>
    </row>
    <row r="441" spans="7:12" x14ac:dyDescent="0.4">
      <c r="G441" t="s">
        <v>120</v>
      </c>
      <c r="H441">
        <v>2</v>
      </c>
      <c r="I441" t="s">
        <v>629</v>
      </c>
      <c r="J441">
        <v>1</v>
      </c>
      <c r="K441" t="s">
        <v>1860</v>
      </c>
      <c r="L441">
        <v>3</v>
      </c>
    </row>
    <row r="442" spans="7:12" x14ac:dyDescent="0.4">
      <c r="G442" t="s">
        <v>405</v>
      </c>
      <c r="H442">
        <v>7</v>
      </c>
      <c r="I442" t="s">
        <v>630</v>
      </c>
      <c r="J442">
        <v>1</v>
      </c>
      <c r="K442" t="s">
        <v>550</v>
      </c>
      <c r="L442">
        <v>3</v>
      </c>
    </row>
    <row r="443" spans="7:12" x14ac:dyDescent="0.4">
      <c r="G443" t="s">
        <v>1416</v>
      </c>
      <c r="H443">
        <v>1</v>
      </c>
      <c r="I443" t="s">
        <v>631</v>
      </c>
      <c r="J443">
        <v>1</v>
      </c>
      <c r="K443" t="s">
        <v>553</v>
      </c>
      <c r="L443">
        <v>3</v>
      </c>
    </row>
    <row r="444" spans="7:12" x14ac:dyDescent="0.4">
      <c r="G444" t="s">
        <v>818</v>
      </c>
      <c r="H444">
        <v>2</v>
      </c>
      <c r="I444" t="s">
        <v>615</v>
      </c>
      <c r="J444">
        <v>5</v>
      </c>
      <c r="K444" t="s">
        <v>1861</v>
      </c>
      <c r="L444">
        <v>6</v>
      </c>
    </row>
    <row r="445" spans="7:12" x14ac:dyDescent="0.4">
      <c r="G445" t="s">
        <v>819</v>
      </c>
      <c r="H445">
        <v>2</v>
      </c>
      <c r="I445" t="s">
        <v>620</v>
      </c>
      <c r="J445">
        <v>2</v>
      </c>
      <c r="K445" t="s">
        <v>1862</v>
      </c>
      <c r="L445">
        <v>3</v>
      </c>
    </row>
    <row r="446" spans="7:12" x14ac:dyDescent="0.4">
      <c r="G446" t="s">
        <v>816</v>
      </c>
      <c r="H446">
        <v>2</v>
      </c>
      <c r="I446" t="s">
        <v>624</v>
      </c>
      <c r="J446">
        <v>1</v>
      </c>
      <c r="K446" t="s">
        <v>1863</v>
      </c>
      <c r="L446">
        <v>3</v>
      </c>
    </row>
    <row r="447" spans="7:12" x14ac:dyDescent="0.4">
      <c r="G447" t="s">
        <v>815</v>
      </c>
      <c r="H447">
        <v>2</v>
      </c>
      <c r="I447" t="s">
        <v>625</v>
      </c>
      <c r="J447">
        <v>1</v>
      </c>
      <c r="K447" t="s">
        <v>1864</v>
      </c>
      <c r="L447">
        <v>7</v>
      </c>
    </row>
    <row r="448" spans="7:12" x14ac:dyDescent="0.4">
      <c r="G448" t="s">
        <v>205</v>
      </c>
      <c r="H448">
        <v>6</v>
      </c>
      <c r="I448" t="s">
        <v>626</v>
      </c>
      <c r="J448">
        <v>2</v>
      </c>
      <c r="K448" t="s">
        <v>1865</v>
      </c>
      <c r="L448">
        <v>3</v>
      </c>
    </row>
    <row r="449" spans="7:12" x14ac:dyDescent="0.4">
      <c r="G449" t="s">
        <v>1136</v>
      </c>
      <c r="H449">
        <v>1</v>
      </c>
      <c r="I449" t="s">
        <v>628</v>
      </c>
      <c r="J449">
        <v>1</v>
      </c>
      <c r="K449" t="s">
        <v>1329</v>
      </c>
      <c r="L449">
        <v>7</v>
      </c>
    </row>
    <row r="450" spans="7:12" x14ac:dyDescent="0.4">
      <c r="G450" t="s">
        <v>1137</v>
      </c>
      <c r="H450">
        <v>1</v>
      </c>
      <c r="I450" t="s">
        <v>632</v>
      </c>
      <c r="J450">
        <v>1</v>
      </c>
      <c r="K450" t="s">
        <v>786</v>
      </c>
      <c r="L450">
        <v>7</v>
      </c>
    </row>
    <row r="451" spans="7:12" x14ac:dyDescent="0.4">
      <c r="G451" t="s">
        <v>1290</v>
      </c>
      <c r="H451">
        <v>1</v>
      </c>
      <c r="I451" t="s">
        <v>614</v>
      </c>
      <c r="J451">
        <v>6</v>
      </c>
      <c r="K451" t="s">
        <v>1387</v>
      </c>
      <c r="L451">
        <v>5</v>
      </c>
    </row>
    <row r="452" spans="7:12" x14ac:dyDescent="0.4">
      <c r="G452" t="s">
        <v>297</v>
      </c>
      <c r="H452">
        <v>3</v>
      </c>
      <c r="I452" t="s">
        <v>617</v>
      </c>
      <c r="J452">
        <v>5</v>
      </c>
      <c r="K452" t="s">
        <v>785</v>
      </c>
      <c r="L452">
        <v>3</v>
      </c>
    </row>
    <row r="453" spans="7:12" x14ac:dyDescent="0.4">
      <c r="G453" t="s">
        <v>84</v>
      </c>
      <c r="H453">
        <v>7</v>
      </c>
      <c r="I453" t="s">
        <v>621</v>
      </c>
      <c r="J453">
        <v>5</v>
      </c>
      <c r="K453" t="s">
        <v>1866</v>
      </c>
      <c r="L453">
        <v>6</v>
      </c>
    </row>
    <row r="454" spans="7:12" x14ac:dyDescent="0.4">
      <c r="G454" t="s">
        <v>349</v>
      </c>
      <c r="H454">
        <v>7</v>
      </c>
      <c r="I454" t="s">
        <v>619</v>
      </c>
      <c r="J454">
        <v>6</v>
      </c>
      <c r="K454" t="s">
        <v>249</v>
      </c>
      <c r="L454">
        <v>7</v>
      </c>
    </row>
    <row r="455" spans="7:12" x14ac:dyDescent="0.4">
      <c r="G455" t="s">
        <v>350</v>
      </c>
      <c r="H455">
        <v>5</v>
      </c>
      <c r="I455" t="s">
        <v>611</v>
      </c>
      <c r="J455">
        <v>16</v>
      </c>
      <c r="K455" t="s">
        <v>1867</v>
      </c>
      <c r="L455">
        <v>8</v>
      </c>
    </row>
    <row r="456" spans="7:12" x14ac:dyDescent="0.4">
      <c r="G456" t="s">
        <v>351</v>
      </c>
      <c r="H456">
        <v>4</v>
      </c>
      <c r="I456" t="s">
        <v>612</v>
      </c>
      <c r="J456">
        <v>13</v>
      </c>
      <c r="K456" t="s">
        <v>1868</v>
      </c>
      <c r="L456">
        <v>5</v>
      </c>
    </row>
    <row r="457" spans="7:12" x14ac:dyDescent="0.4">
      <c r="G457" t="s">
        <v>944</v>
      </c>
      <c r="H457">
        <v>11</v>
      </c>
      <c r="I457" t="s">
        <v>613</v>
      </c>
      <c r="J457">
        <v>11</v>
      </c>
      <c r="K457" t="s">
        <v>1869</v>
      </c>
      <c r="L457">
        <v>6</v>
      </c>
    </row>
    <row r="458" spans="7:12" x14ac:dyDescent="0.4">
      <c r="G458" t="s">
        <v>965</v>
      </c>
      <c r="H458">
        <v>11</v>
      </c>
      <c r="I458" t="s">
        <v>616</v>
      </c>
      <c r="J458">
        <v>10</v>
      </c>
      <c r="K458" t="s">
        <v>1186</v>
      </c>
      <c r="L458">
        <v>7</v>
      </c>
    </row>
    <row r="459" spans="7:12" x14ac:dyDescent="0.4">
      <c r="G459" t="s">
        <v>966</v>
      </c>
      <c r="H459">
        <v>2</v>
      </c>
      <c r="I459" t="s">
        <v>618</v>
      </c>
      <c r="J459">
        <v>11</v>
      </c>
      <c r="K459" t="s">
        <v>496</v>
      </c>
      <c r="L459">
        <v>2</v>
      </c>
    </row>
    <row r="460" spans="7:12" x14ac:dyDescent="0.4">
      <c r="G460" t="s">
        <v>967</v>
      </c>
      <c r="H460">
        <v>7</v>
      </c>
      <c r="I460" t="s">
        <v>634</v>
      </c>
      <c r="J460">
        <v>1</v>
      </c>
      <c r="K460" t="s">
        <v>106</v>
      </c>
      <c r="L460">
        <v>4</v>
      </c>
    </row>
    <row r="461" spans="7:12" x14ac:dyDescent="0.4">
      <c r="G461" t="s">
        <v>968</v>
      </c>
      <c r="H461">
        <v>10</v>
      </c>
      <c r="I461" t="s">
        <v>636</v>
      </c>
      <c r="J461">
        <v>1</v>
      </c>
      <c r="K461" t="s">
        <v>104</v>
      </c>
      <c r="L461">
        <v>4</v>
      </c>
    </row>
    <row r="462" spans="7:12" x14ac:dyDescent="0.4">
      <c r="G462" t="s">
        <v>972</v>
      </c>
      <c r="H462">
        <v>7</v>
      </c>
      <c r="I462" t="s">
        <v>638</v>
      </c>
      <c r="J462">
        <v>1</v>
      </c>
      <c r="K462" t="s">
        <v>105</v>
      </c>
      <c r="L462">
        <v>4</v>
      </c>
    </row>
    <row r="463" spans="7:12" x14ac:dyDescent="0.4">
      <c r="G463" t="s">
        <v>973</v>
      </c>
      <c r="H463">
        <v>6</v>
      </c>
      <c r="I463" t="s">
        <v>639</v>
      </c>
      <c r="J463">
        <v>1</v>
      </c>
      <c r="K463" t="s">
        <v>1870</v>
      </c>
      <c r="L463">
        <v>4</v>
      </c>
    </row>
    <row r="464" spans="7:12" x14ac:dyDescent="0.4">
      <c r="G464" t="s">
        <v>975</v>
      </c>
      <c r="H464">
        <v>6</v>
      </c>
      <c r="I464" t="s">
        <v>633</v>
      </c>
      <c r="J464">
        <v>2</v>
      </c>
      <c r="K464" t="s">
        <v>1871</v>
      </c>
      <c r="L464">
        <v>4</v>
      </c>
    </row>
    <row r="465" spans="7:12" x14ac:dyDescent="0.4">
      <c r="G465" t="s">
        <v>976</v>
      </c>
      <c r="H465">
        <v>2</v>
      </c>
      <c r="I465" t="s">
        <v>637</v>
      </c>
      <c r="J465">
        <v>1</v>
      </c>
      <c r="K465" t="s">
        <v>1872</v>
      </c>
      <c r="L465">
        <v>6</v>
      </c>
    </row>
    <row r="466" spans="7:12" x14ac:dyDescent="0.4">
      <c r="G466" t="s">
        <v>946</v>
      </c>
      <c r="H466">
        <v>4</v>
      </c>
      <c r="I466" t="s">
        <v>640</v>
      </c>
      <c r="J466">
        <v>1</v>
      </c>
      <c r="K466" t="s">
        <v>1873</v>
      </c>
      <c r="L466">
        <v>2</v>
      </c>
    </row>
    <row r="467" spans="7:12" x14ac:dyDescent="0.4">
      <c r="G467" t="s">
        <v>1473</v>
      </c>
      <c r="H467">
        <v>2</v>
      </c>
      <c r="I467" t="s">
        <v>635</v>
      </c>
      <c r="J467">
        <v>1</v>
      </c>
      <c r="K467" t="s">
        <v>336</v>
      </c>
      <c r="L467">
        <v>3</v>
      </c>
    </row>
    <row r="468" spans="7:12" x14ac:dyDescent="0.4">
      <c r="G468" t="s">
        <v>1474</v>
      </c>
      <c r="H468">
        <v>5</v>
      </c>
      <c r="I468" t="s">
        <v>419</v>
      </c>
      <c r="J468">
        <v>3</v>
      </c>
      <c r="K468" t="s">
        <v>1874</v>
      </c>
      <c r="L468">
        <v>3</v>
      </c>
    </row>
    <row r="469" spans="7:12" x14ac:dyDescent="0.4">
      <c r="G469" t="s">
        <v>980</v>
      </c>
      <c r="H469">
        <v>4</v>
      </c>
      <c r="I469" t="s">
        <v>420</v>
      </c>
      <c r="J469">
        <v>3</v>
      </c>
      <c r="K469" t="s">
        <v>619</v>
      </c>
      <c r="L469">
        <v>5</v>
      </c>
    </row>
    <row r="470" spans="7:12" x14ac:dyDescent="0.4">
      <c r="G470" t="s">
        <v>952</v>
      </c>
      <c r="H470">
        <v>2</v>
      </c>
      <c r="I470" t="s">
        <v>431</v>
      </c>
      <c r="J470">
        <v>3</v>
      </c>
      <c r="K470" t="s">
        <v>1875</v>
      </c>
      <c r="L470">
        <v>5</v>
      </c>
    </row>
    <row r="471" spans="7:12" x14ac:dyDescent="0.4">
      <c r="G471" t="s">
        <v>1475</v>
      </c>
      <c r="H471">
        <v>2</v>
      </c>
      <c r="I471" t="s">
        <v>432</v>
      </c>
      <c r="J471">
        <v>5</v>
      </c>
      <c r="K471" t="s">
        <v>1876</v>
      </c>
      <c r="L471">
        <v>4</v>
      </c>
    </row>
    <row r="472" spans="7:12" x14ac:dyDescent="0.4">
      <c r="G472" t="s">
        <v>874</v>
      </c>
      <c r="H472">
        <v>4</v>
      </c>
      <c r="I472" t="s">
        <v>433</v>
      </c>
      <c r="J472">
        <v>5</v>
      </c>
      <c r="K472" t="s">
        <v>1286</v>
      </c>
      <c r="L472">
        <v>3</v>
      </c>
    </row>
    <row r="473" spans="7:12" x14ac:dyDescent="0.4">
      <c r="G473" t="s">
        <v>1621</v>
      </c>
      <c r="H473">
        <v>1</v>
      </c>
      <c r="I473" t="s">
        <v>434</v>
      </c>
      <c r="J473">
        <v>5</v>
      </c>
      <c r="K473" t="s">
        <v>1877</v>
      </c>
      <c r="L473">
        <v>1</v>
      </c>
    </row>
    <row r="474" spans="7:12" x14ac:dyDescent="0.4">
      <c r="G474" t="s">
        <v>875</v>
      </c>
      <c r="H474">
        <v>3</v>
      </c>
      <c r="I474" t="s">
        <v>435</v>
      </c>
      <c r="J474">
        <v>5</v>
      </c>
      <c r="K474" t="s">
        <v>1878</v>
      </c>
      <c r="L474">
        <v>2</v>
      </c>
    </row>
    <row r="475" spans="7:12" x14ac:dyDescent="0.4">
      <c r="G475" t="s">
        <v>541</v>
      </c>
      <c r="H475">
        <v>2</v>
      </c>
      <c r="I475" t="s">
        <v>436</v>
      </c>
      <c r="J475">
        <v>5</v>
      </c>
      <c r="K475" t="s">
        <v>1879</v>
      </c>
      <c r="L475">
        <v>3</v>
      </c>
    </row>
    <row r="476" spans="7:12" x14ac:dyDescent="0.4">
      <c r="G476" t="s">
        <v>542</v>
      </c>
      <c r="H476">
        <v>2</v>
      </c>
      <c r="I476" t="s">
        <v>437</v>
      </c>
      <c r="J476">
        <v>3</v>
      </c>
      <c r="K476" t="s">
        <v>449</v>
      </c>
      <c r="L476">
        <v>4</v>
      </c>
    </row>
    <row r="477" spans="7:12" x14ac:dyDescent="0.4">
      <c r="G477" t="s">
        <v>1327</v>
      </c>
      <c r="H477">
        <v>2</v>
      </c>
      <c r="I477" t="s">
        <v>438</v>
      </c>
      <c r="J477">
        <v>5</v>
      </c>
      <c r="K477" t="s">
        <v>448</v>
      </c>
      <c r="L477">
        <v>5</v>
      </c>
    </row>
    <row r="478" spans="7:12" x14ac:dyDescent="0.4">
      <c r="G478" t="s">
        <v>539</v>
      </c>
      <c r="H478">
        <v>3</v>
      </c>
      <c r="I478" t="s">
        <v>442</v>
      </c>
      <c r="J478">
        <v>18</v>
      </c>
      <c r="K478" t="s">
        <v>450</v>
      </c>
      <c r="L478">
        <v>4</v>
      </c>
    </row>
    <row r="479" spans="7:12" x14ac:dyDescent="0.4">
      <c r="G479" t="s">
        <v>533</v>
      </c>
      <c r="H479">
        <v>3</v>
      </c>
      <c r="I479" t="s">
        <v>443</v>
      </c>
      <c r="J479">
        <v>8</v>
      </c>
      <c r="K479" t="s">
        <v>432</v>
      </c>
      <c r="L479">
        <v>4</v>
      </c>
    </row>
    <row r="480" spans="7:12" x14ac:dyDescent="0.4">
      <c r="G480" t="s">
        <v>530</v>
      </c>
      <c r="H480">
        <v>2</v>
      </c>
      <c r="I480" t="s">
        <v>444</v>
      </c>
      <c r="J480">
        <v>15</v>
      </c>
      <c r="K480" t="s">
        <v>433</v>
      </c>
      <c r="L480">
        <v>4</v>
      </c>
    </row>
    <row r="481" spans="7:12" x14ac:dyDescent="0.4">
      <c r="G481" t="s">
        <v>531</v>
      </c>
      <c r="H481">
        <v>2</v>
      </c>
      <c r="I481" t="s">
        <v>445</v>
      </c>
      <c r="J481">
        <v>12</v>
      </c>
      <c r="K481" t="s">
        <v>728</v>
      </c>
      <c r="L481">
        <v>4</v>
      </c>
    </row>
    <row r="482" spans="7:12" x14ac:dyDescent="0.4">
      <c r="G482" t="s">
        <v>540</v>
      </c>
      <c r="H482">
        <v>5</v>
      </c>
      <c r="I482" t="s">
        <v>446</v>
      </c>
      <c r="J482">
        <v>10</v>
      </c>
      <c r="K482" t="s">
        <v>1880</v>
      </c>
      <c r="L482">
        <v>1</v>
      </c>
    </row>
    <row r="483" spans="7:12" x14ac:dyDescent="0.4">
      <c r="G483" t="s">
        <v>543</v>
      </c>
      <c r="H483">
        <v>7</v>
      </c>
      <c r="I483" t="s">
        <v>447</v>
      </c>
      <c r="J483">
        <v>1</v>
      </c>
      <c r="K483" t="s">
        <v>1881</v>
      </c>
      <c r="L483">
        <v>3</v>
      </c>
    </row>
    <row r="484" spans="7:12" x14ac:dyDescent="0.4">
      <c r="G484" t="s">
        <v>551</v>
      </c>
      <c r="H484">
        <v>4</v>
      </c>
      <c r="I484" t="s">
        <v>839</v>
      </c>
      <c r="J484">
        <v>18</v>
      </c>
      <c r="K484" t="s">
        <v>1882</v>
      </c>
      <c r="L484">
        <v>4</v>
      </c>
    </row>
    <row r="485" spans="7:12" x14ac:dyDescent="0.4">
      <c r="G485" t="s">
        <v>547</v>
      </c>
      <c r="H485">
        <v>4</v>
      </c>
      <c r="I485" t="s">
        <v>412</v>
      </c>
      <c r="J485">
        <v>2</v>
      </c>
      <c r="K485" t="s">
        <v>1883</v>
      </c>
      <c r="L485">
        <v>2</v>
      </c>
    </row>
    <row r="486" spans="7:12" x14ac:dyDescent="0.4">
      <c r="G486" t="s">
        <v>546</v>
      </c>
      <c r="H486">
        <v>4</v>
      </c>
      <c r="I486" t="s">
        <v>413</v>
      </c>
      <c r="J486">
        <v>2</v>
      </c>
      <c r="K486" t="s">
        <v>1884</v>
      </c>
      <c r="L486">
        <v>2</v>
      </c>
    </row>
    <row r="487" spans="7:12" x14ac:dyDescent="0.4">
      <c r="G487" t="s">
        <v>552</v>
      </c>
      <c r="H487">
        <v>5</v>
      </c>
      <c r="I487" t="s">
        <v>414</v>
      </c>
      <c r="J487">
        <v>2</v>
      </c>
      <c r="K487" t="s">
        <v>1885</v>
      </c>
      <c r="L487">
        <v>2</v>
      </c>
    </row>
    <row r="488" spans="7:12" x14ac:dyDescent="0.4">
      <c r="G488" t="s">
        <v>1328</v>
      </c>
      <c r="H488">
        <v>3</v>
      </c>
      <c r="I488" t="s">
        <v>415</v>
      </c>
      <c r="J488">
        <v>1</v>
      </c>
      <c r="K488" t="s">
        <v>1886</v>
      </c>
      <c r="L488">
        <v>1</v>
      </c>
    </row>
    <row r="489" spans="7:12" x14ac:dyDescent="0.4">
      <c r="G489" t="s">
        <v>545</v>
      </c>
      <c r="H489">
        <v>7</v>
      </c>
      <c r="I489" t="s">
        <v>801</v>
      </c>
      <c r="J489">
        <v>3</v>
      </c>
      <c r="K489" t="s">
        <v>832</v>
      </c>
      <c r="L489">
        <v>1</v>
      </c>
    </row>
    <row r="490" spans="7:12" x14ac:dyDescent="0.4">
      <c r="G490" t="s">
        <v>544</v>
      </c>
      <c r="H490">
        <v>1</v>
      </c>
      <c r="I490" t="s">
        <v>418</v>
      </c>
      <c r="J490">
        <v>1</v>
      </c>
      <c r="K490" t="s">
        <v>830</v>
      </c>
      <c r="L490">
        <v>3</v>
      </c>
    </row>
    <row r="491" spans="7:12" x14ac:dyDescent="0.4">
      <c r="G491" t="s">
        <v>553</v>
      </c>
      <c r="H491">
        <v>4</v>
      </c>
      <c r="I491" t="s">
        <v>421</v>
      </c>
      <c r="J491">
        <v>4</v>
      </c>
      <c r="K491" t="s">
        <v>1887</v>
      </c>
      <c r="L491">
        <v>2</v>
      </c>
    </row>
    <row r="492" spans="7:12" x14ac:dyDescent="0.4">
      <c r="G492" t="s">
        <v>550</v>
      </c>
      <c r="H492">
        <v>5</v>
      </c>
      <c r="I492" t="s">
        <v>422</v>
      </c>
      <c r="J492">
        <v>1</v>
      </c>
      <c r="K492" t="s">
        <v>1888</v>
      </c>
      <c r="L492">
        <v>4</v>
      </c>
    </row>
    <row r="493" spans="7:12" x14ac:dyDescent="0.4">
      <c r="G493" t="s">
        <v>293</v>
      </c>
      <c r="H493">
        <v>3</v>
      </c>
      <c r="I493" t="s">
        <v>423</v>
      </c>
      <c r="J493">
        <v>2</v>
      </c>
      <c r="K493" t="s">
        <v>828</v>
      </c>
      <c r="L493">
        <v>6</v>
      </c>
    </row>
    <row r="494" spans="7:12" x14ac:dyDescent="0.4">
      <c r="G494" t="s">
        <v>267</v>
      </c>
      <c r="H494">
        <v>6</v>
      </c>
      <c r="I494" t="s">
        <v>427</v>
      </c>
      <c r="J494">
        <v>2</v>
      </c>
      <c r="K494" t="s">
        <v>759</v>
      </c>
      <c r="L494">
        <v>6</v>
      </c>
    </row>
    <row r="495" spans="7:12" x14ac:dyDescent="0.4">
      <c r="G495" t="s">
        <v>784</v>
      </c>
      <c r="H495">
        <v>6</v>
      </c>
      <c r="I495" t="s">
        <v>429</v>
      </c>
      <c r="J495">
        <v>1</v>
      </c>
      <c r="K495" t="s">
        <v>1889</v>
      </c>
      <c r="L495">
        <v>4</v>
      </c>
    </row>
    <row r="496" spans="7:12" x14ac:dyDescent="0.4">
      <c r="G496" t="s">
        <v>237</v>
      </c>
      <c r="H496">
        <v>6</v>
      </c>
      <c r="I496" t="s">
        <v>430</v>
      </c>
      <c r="J496">
        <v>2</v>
      </c>
      <c r="K496" t="s">
        <v>1890</v>
      </c>
      <c r="L496">
        <v>3</v>
      </c>
    </row>
    <row r="497" spans="7:12" x14ac:dyDescent="0.4">
      <c r="G497" t="s">
        <v>239</v>
      </c>
      <c r="H497">
        <v>6</v>
      </c>
      <c r="I497" t="s">
        <v>439</v>
      </c>
      <c r="J497">
        <v>4</v>
      </c>
      <c r="K497" t="s">
        <v>1891</v>
      </c>
      <c r="L497">
        <v>8</v>
      </c>
    </row>
    <row r="498" spans="7:12" x14ac:dyDescent="0.4">
      <c r="G498" t="s">
        <v>252</v>
      </c>
      <c r="H498">
        <v>5</v>
      </c>
      <c r="I498" t="s">
        <v>440</v>
      </c>
      <c r="J498">
        <v>1</v>
      </c>
      <c r="K498" t="s">
        <v>1892</v>
      </c>
      <c r="L498">
        <v>7</v>
      </c>
    </row>
    <row r="499" spans="7:12" x14ac:dyDescent="0.4">
      <c r="G499" t="s">
        <v>1149</v>
      </c>
      <c r="H499">
        <v>2</v>
      </c>
      <c r="I499" t="s">
        <v>448</v>
      </c>
      <c r="J499">
        <v>6</v>
      </c>
      <c r="K499" t="s">
        <v>491</v>
      </c>
      <c r="L499">
        <v>4</v>
      </c>
    </row>
    <row r="500" spans="7:12" x14ac:dyDescent="0.4">
      <c r="G500" t="s">
        <v>103</v>
      </c>
      <c r="H500">
        <v>8</v>
      </c>
      <c r="I500" t="s">
        <v>449</v>
      </c>
      <c r="J500">
        <v>5</v>
      </c>
      <c r="K500" t="s">
        <v>684</v>
      </c>
      <c r="L500">
        <v>4</v>
      </c>
    </row>
    <row r="501" spans="7:12" x14ac:dyDescent="0.4">
      <c r="G501" t="s">
        <v>104</v>
      </c>
      <c r="H501">
        <v>6</v>
      </c>
      <c r="I501" t="s">
        <v>450</v>
      </c>
      <c r="J501">
        <v>5</v>
      </c>
      <c r="K501" t="s">
        <v>686</v>
      </c>
      <c r="L501">
        <v>7</v>
      </c>
    </row>
    <row r="502" spans="7:12" x14ac:dyDescent="0.4">
      <c r="G502" t="s">
        <v>100</v>
      </c>
      <c r="H502">
        <v>4</v>
      </c>
      <c r="I502" t="s">
        <v>451</v>
      </c>
      <c r="J502">
        <v>21</v>
      </c>
      <c r="K502" t="s">
        <v>373</v>
      </c>
      <c r="L502">
        <v>5</v>
      </c>
    </row>
    <row r="503" spans="7:12" x14ac:dyDescent="0.4">
      <c r="G503" t="s">
        <v>1129</v>
      </c>
      <c r="H503">
        <v>2</v>
      </c>
      <c r="I503" t="s">
        <v>802</v>
      </c>
      <c r="J503">
        <v>1</v>
      </c>
      <c r="K503" t="s">
        <v>374</v>
      </c>
      <c r="L503">
        <v>2</v>
      </c>
    </row>
    <row r="504" spans="7:12" x14ac:dyDescent="0.4">
      <c r="G504" t="s">
        <v>101</v>
      </c>
      <c r="H504">
        <v>2</v>
      </c>
      <c r="I504" t="s">
        <v>416</v>
      </c>
      <c r="J504">
        <v>1</v>
      </c>
      <c r="K504" t="s">
        <v>372</v>
      </c>
      <c r="L504">
        <v>1</v>
      </c>
    </row>
    <row r="505" spans="7:12" x14ac:dyDescent="0.4">
      <c r="G505" t="s">
        <v>102</v>
      </c>
      <c r="H505">
        <v>2</v>
      </c>
      <c r="I505" t="s">
        <v>417</v>
      </c>
      <c r="J505">
        <v>1</v>
      </c>
      <c r="K505" t="s">
        <v>1893</v>
      </c>
      <c r="L505">
        <v>1</v>
      </c>
    </row>
    <row r="506" spans="7:12" x14ac:dyDescent="0.4">
      <c r="G506" t="s">
        <v>1638</v>
      </c>
      <c r="H506">
        <v>1</v>
      </c>
      <c r="I506" t="s">
        <v>424</v>
      </c>
      <c r="J506">
        <v>1</v>
      </c>
      <c r="K506" t="s">
        <v>1894</v>
      </c>
      <c r="L506">
        <v>4</v>
      </c>
    </row>
    <row r="507" spans="7:12" x14ac:dyDescent="0.4">
      <c r="G507" t="s">
        <v>1344</v>
      </c>
      <c r="H507">
        <v>6</v>
      </c>
      <c r="I507" t="s">
        <v>425</v>
      </c>
      <c r="J507">
        <v>1</v>
      </c>
      <c r="K507" t="s">
        <v>355</v>
      </c>
      <c r="L507">
        <v>6</v>
      </c>
    </row>
    <row r="508" spans="7:12" x14ac:dyDescent="0.4">
      <c r="G508" t="s">
        <v>614</v>
      </c>
      <c r="H508">
        <v>7</v>
      </c>
      <c r="I508" t="s">
        <v>426</v>
      </c>
      <c r="J508">
        <v>1</v>
      </c>
      <c r="K508" t="s">
        <v>798</v>
      </c>
      <c r="L508">
        <v>7</v>
      </c>
    </row>
    <row r="509" spans="7:12" x14ac:dyDescent="0.4">
      <c r="G509" t="s">
        <v>1286</v>
      </c>
      <c r="H509">
        <v>4</v>
      </c>
      <c r="I509" t="s">
        <v>428</v>
      </c>
      <c r="J509">
        <v>1</v>
      </c>
      <c r="K509" t="s">
        <v>795</v>
      </c>
      <c r="L509">
        <v>1</v>
      </c>
    </row>
    <row r="510" spans="7:12" x14ac:dyDescent="0.4">
      <c r="G510" t="s">
        <v>432</v>
      </c>
      <c r="H510">
        <v>6</v>
      </c>
      <c r="I510" t="s">
        <v>441</v>
      </c>
      <c r="J510">
        <v>1</v>
      </c>
      <c r="K510" t="s">
        <v>164</v>
      </c>
      <c r="L510">
        <v>7</v>
      </c>
    </row>
    <row r="511" spans="7:12" x14ac:dyDescent="0.4">
      <c r="G511" t="s">
        <v>434</v>
      </c>
      <c r="H511">
        <v>6</v>
      </c>
      <c r="I511" t="s">
        <v>804</v>
      </c>
      <c r="J511">
        <v>1</v>
      </c>
      <c r="K511" t="s">
        <v>1895</v>
      </c>
      <c r="L511">
        <v>4</v>
      </c>
    </row>
    <row r="512" spans="7:12" x14ac:dyDescent="0.4">
      <c r="G512" t="s">
        <v>435</v>
      </c>
      <c r="H512">
        <v>6</v>
      </c>
      <c r="I512" t="s">
        <v>805</v>
      </c>
      <c r="J512">
        <v>1</v>
      </c>
      <c r="K512" t="s">
        <v>283</v>
      </c>
      <c r="L512">
        <v>3</v>
      </c>
    </row>
    <row r="513" spans="7:12" x14ac:dyDescent="0.4">
      <c r="G513" t="s">
        <v>436</v>
      </c>
      <c r="H513">
        <v>6</v>
      </c>
      <c r="I513" t="s">
        <v>806</v>
      </c>
      <c r="J513">
        <v>3</v>
      </c>
      <c r="K513" t="s">
        <v>1896</v>
      </c>
      <c r="L513">
        <v>2</v>
      </c>
    </row>
    <row r="514" spans="7:12" x14ac:dyDescent="0.4">
      <c r="G514" t="s">
        <v>437</v>
      </c>
      <c r="H514">
        <v>4</v>
      </c>
      <c r="I514" t="s">
        <v>807</v>
      </c>
      <c r="J514">
        <v>1</v>
      </c>
      <c r="K514" t="s">
        <v>1897</v>
      </c>
      <c r="L514">
        <v>1</v>
      </c>
    </row>
    <row r="515" spans="7:12" x14ac:dyDescent="0.4">
      <c r="G515" t="s">
        <v>427</v>
      </c>
      <c r="H515">
        <v>3</v>
      </c>
      <c r="I515" t="s">
        <v>808</v>
      </c>
      <c r="J515">
        <v>1</v>
      </c>
      <c r="K515" t="s">
        <v>286</v>
      </c>
      <c r="L515">
        <v>2</v>
      </c>
    </row>
    <row r="516" spans="7:12" x14ac:dyDescent="0.4">
      <c r="G516" t="s">
        <v>430</v>
      </c>
      <c r="H516">
        <v>3</v>
      </c>
      <c r="I516" t="s">
        <v>732</v>
      </c>
      <c r="J516">
        <v>2</v>
      </c>
      <c r="K516" t="s">
        <v>217</v>
      </c>
      <c r="L516">
        <v>3</v>
      </c>
    </row>
    <row r="517" spans="7:12" x14ac:dyDescent="0.4">
      <c r="G517" t="s">
        <v>429</v>
      </c>
      <c r="H517">
        <v>2</v>
      </c>
      <c r="I517" t="s">
        <v>733</v>
      </c>
      <c r="J517">
        <v>4</v>
      </c>
      <c r="K517" t="s">
        <v>218</v>
      </c>
      <c r="L517">
        <v>3</v>
      </c>
    </row>
    <row r="518" spans="7:12" x14ac:dyDescent="0.4">
      <c r="G518" t="s">
        <v>729</v>
      </c>
      <c r="H518">
        <v>7</v>
      </c>
      <c r="I518" t="s">
        <v>152</v>
      </c>
      <c r="J518">
        <v>1</v>
      </c>
      <c r="K518" t="s">
        <v>219</v>
      </c>
      <c r="L518">
        <v>6</v>
      </c>
    </row>
    <row r="519" spans="7:12" x14ac:dyDescent="0.4">
      <c r="G519" t="s">
        <v>1367</v>
      </c>
      <c r="H519">
        <v>3</v>
      </c>
      <c r="I519" t="s">
        <v>729</v>
      </c>
      <c r="J519">
        <v>6</v>
      </c>
      <c r="K519" t="s">
        <v>1898</v>
      </c>
      <c r="L519">
        <v>5</v>
      </c>
    </row>
    <row r="520" spans="7:12" x14ac:dyDescent="0.4">
      <c r="G520" t="s">
        <v>732</v>
      </c>
      <c r="H520">
        <v>3</v>
      </c>
      <c r="I520" t="s">
        <v>730</v>
      </c>
      <c r="J520">
        <v>4</v>
      </c>
      <c r="K520" t="s">
        <v>1899</v>
      </c>
      <c r="L520">
        <v>4</v>
      </c>
    </row>
    <row r="521" spans="7:12" x14ac:dyDescent="0.4">
      <c r="G521" t="s">
        <v>849</v>
      </c>
      <c r="H521">
        <v>2</v>
      </c>
      <c r="I521" t="s">
        <v>726</v>
      </c>
      <c r="J521">
        <v>3</v>
      </c>
      <c r="K521" t="s">
        <v>220</v>
      </c>
      <c r="L521">
        <v>2</v>
      </c>
    </row>
    <row r="522" spans="7:12" x14ac:dyDescent="0.4">
      <c r="G522" t="s">
        <v>850</v>
      </c>
      <c r="H522">
        <v>5</v>
      </c>
      <c r="I522" t="s">
        <v>727</v>
      </c>
      <c r="J522">
        <v>3</v>
      </c>
      <c r="K522" t="s">
        <v>1900</v>
      </c>
      <c r="L522">
        <v>1</v>
      </c>
    </row>
    <row r="523" spans="7:12" x14ac:dyDescent="0.4">
      <c r="G523" t="s">
        <v>1454</v>
      </c>
      <c r="H523">
        <v>1</v>
      </c>
      <c r="I523" t="s">
        <v>728</v>
      </c>
      <c r="J523">
        <v>5</v>
      </c>
      <c r="K523" t="s">
        <v>1901</v>
      </c>
      <c r="L523">
        <v>1</v>
      </c>
    </row>
    <row r="524" spans="7:12" x14ac:dyDescent="0.4">
      <c r="G524" t="s">
        <v>1455</v>
      </c>
      <c r="H524">
        <v>1</v>
      </c>
      <c r="I524" t="s">
        <v>741</v>
      </c>
      <c r="J524">
        <v>21</v>
      </c>
      <c r="K524" t="s">
        <v>1902</v>
      </c>
      <c r="L524">
        <v>1</v>
      </c>
    </row>
    <row r="525" spans="7:12" x14ac:dyDescent="0.4">
      <c r="G525" t="s">
        <v>756</v>
      </c>
      <c r="H525">
        <v>7</v>
      </c>
      <c r="I525" t="s">
        <v>738</v>
      </c>
      <c r="J525">
        <v>1</v>
      </c>
      <c r="K525" t="s">
        <v>1903</v>
      </c>
      <c r="L525">
        <v>4</v>
      </c>
    </row>
    <row r="526" spans="7:12" x14ac:dyDescent="0.4">
      <c r="G526" t="s">
        <v>759</v>
      </c>
      <c r="H526">
        <v>8</v>
      </c>
      <c r="I526" t="s">
        <v>739</v>
      </c>
      <c r="J526">
        <v>1</v>
      </c>
      <c r="K526" t="s">
        <v>150</v>
      </c>
      <c r="L526">
        <v>3</v>
      </c>
    </row>
    <row r="527" spans="7:12" x14ac:dyDescent="0.4">
      <c r="G527" t="s">
        <v>465</v>
      </c>
      <c r="H527">
        <v>4</v>
      </c>
      <c r="I527" t="s">
        <v>740</v>
      </c>
      <c r="J527">
        <v>1</v>
      </c>
      <c r="K527" t="s">
        <v>881</v>
      </c>
      <c r="L527">
        <v>4</v>
      </c>
    </row>
    <row r="528" spans="7:12" x14ac:dyDescent="0.4">
      <c r="G528" t="s">
        <v>490</v>
      </c>
      <c r="H528">
        <v>6</v>
      </c>
      <c r="I528" t="s">
        <v>735</v>
      </c>
      <c r="J528">
        <v>1</v>
      </c>
      <c r="K528" t="s">
        <v>56</v>
      </c>
      <c r="L528">
        <v>5</v>
      </c>
    </row>
    <row r="529" spans="7:12" x14ac:dyDescent="0.4">
      <c r="G529" t="s">
        <v>1212</v>
      </c>
      <c r="H529">
        <v>1</v>
      </c>
      <c r="I529" t="s">
        <v>736</v>
      </c>
      <c r="J529">
        <v>1</v>
      </c>
      <c r="K529" t="s">
        <v>57</v>
      </c>
      <c r="L529">
        <v>4</v>
      </c>
    </row>
    <row r="530" spans="7:12" x14ac:dyDescent="0.4">
      <c r="G530" t="s">
        <v>674</v>
      </c>
      <c r="H530">
        <v>2</v>
      </c>
      <c r="I530" t="s">
        <v>737</v>
      </c>
      <c r="J530">
        <v>1</v>
      </c>
      <c r="K530" t="s">
        <v>63</v>
      </c>
      <c r="L530">
        <v>7</v>
      </c>
    </row>
    <row r="531" spans="7:12" x14ac:dyDescent="0.4">
      <c r="G531" t="s">
        <v>675</v>
      </c>
      <c r="H531">
        <v>2</v>
      </c>
      <c r="I531" t="s">
        <v>153</v>
      </c>
      <c r="J531">
        <v>1</v>
      </c>
      <c r="K531" t="s">
        <v>74</v>
      </c>
      <c r="L531">
        <v>5</v>
      </c>
    </row>
    <row r="532" spans="7:12" x14ac:dyDescent="0.4">
      <c r="G532" t="s">
        <v>680</v>
      </c>
      <c r="H532">
        <v>2</v>
      </c>
      <c r="I532" t="s">
        <v>731</v>
      </c>
      <c r="J532">
        <v>1</v>
      </c>
      <c r="K532" t="s">
        <v>75</v>
      </c>
      <c r="L532">
        <v>5</v>
      </c>
    </row>
    <row r="533" spans="7:12" x14ac:dyDescent="0.4">
      <c r="G533" t="s">
        <v>683</v>
      </c>
      <c r="H533">
        <v>2</v>
      </c>
      <c r="I533" t="s">
        <v>734</v>
      </c>
      <c r="J533">
        <v>1</v>
      </c>
      <c r="K533" t="s">
        <v>80</v>
      </c>
      <c r="L533">
        <v>4</v>
      </c>
    </row>
    <row r="534" spans="7:12" x14ac:dyDescent="0.4">
      <c r="G534" t="s">
        <v>681</v>
      </c>
      <c r="H534">
        <v>3</v>
      </c>
      <c r="I534" t="s">
        <v>906</v>
      </c>
      <c r="J534">
        <v>3</v>
      </c>
      <c r="K534" t="s">
        <v>1160</v>
      </c>
      <c r="L534">
        <v>3</v>
      </c>
    </row>
    <row r="535" spans="7:12" x14ac:dyDescent="0.4">
      <c r="G535" t="s">
        <v>479</v>
      </c>
      <c r="H535">
        <v>2</v>
      </c>
      <c r="I535" t="s">
        <v>470</v>
      </c>
      <c r="J535">
        <v>2</v>
      </c>
      <c r="K535" t="s">
        <v>1904</v>
      </c>
      <c r="L535">
        <v>3</v>
      </c>
    </row>
    <row r="536" spans="7:12" x14ac:dyDescent="0.4">
      <c r="G536" t="s">
        <v>482</v>
      </c>
      <c r="H536">
        <v>2</v>
      </c>
      <c r="I536" t="s">
        <v>391</v>
      </c>
      <c r="J536">
        <v>1</v>
      </c>
      <c r="K536" t="s">
        <v>1905</v>
      </c>
      <c r="L536">
        <v>4</v>
      </c>
    </row>
    <row r="537" spans="7:12" x14ac:dyDescent="0.4">
      <c r="G537" t="s">
        <v>484</v>
      </c>
      <c r="H537">
        <v>3</v>
      </c>
      <c r="I537" t="s">
        <v>392</v>
      </c>
      <c r="J537">
        <v>1</v>
      </c>
      <c r="K537" t="s">
        <v>1906</v>
      </c>
      <c r="L537">
        <v>4</v>
      </c>
    </row>
    <row r="538" spans="7:12" x14ac:dyDescent="0.4">
      <c r="G538" t="s">
        <v>1336</v>
      </c>
      <c r="H538">
        <v>1</v>
      </c>
      <c r="I538" t="s">
        <v>394</v>
      </c>
      <c r="J538">
        <v>1</v>
      </c>
      <c r="K538" t="s">
        <v>1907</v>
      </c>
      <c r="L538">
        <v>4</v>
      </c>
    </row>
    <row r="539" spans="7:12" x14ac:dyDescent="0.4">
      <c r="G539" t="s">
        <v>1337</v>
      </c>
      <c r="H539">
        <v>1</v>
      </c>
      <c r="I539" t="s">
        <v>469</v>
      </c>
      <c r="J539">
        <v>3</v>
      </c>
      <c r="K539" t="s">
        <v>718</v>
      </c>
      <c r="L539">
        <v>3</v>
      </c>
    </row>
    <row r="540" spans="7:12" x14ac:dyDescent="0.4">
      <c r="G540" t="s">
        <v>1245</v>
      </c>
      <c r="H540">
        <v>2</v>
      </c>
      <c r="I540" t="s">
        <v>395</v>
      </c>
      <c r="J540">
        <v>1</v>
      </c>
      <c r="K540" t="s">
        <v>1908</v>
      </c>
      <c r="L540">
        <v>1</v>
      </c>
    </row>
    <row r="541" spans="7:12" x14ac:dyDescent="0.4">
      <c r="G541" t="s">
        <v>1246</v>
      </c>
      <c r="H541">
        <v>2</v>
      </c>
      <c r="I541" t="s">
        <v>387</v>
      </c>
      <c r="J541">
        <v>1</v>
      </c>
      <c r="K541" t="s">
        <v>1909</v>
      </c>
      <c r="L541">
        <v>1</v>
      </c>
    </row>
    <row r="542" spans="7:12" x14ac:dyDescent="0.4">
      <c r="G542" t="s">
        <v>1121</v>
      </c>
      <c r="H542">
        <v>4</v>
      </c>
      <c r="I542" t="s">
        <v>388</v>
      </c>
      <c r="J542">
        <v>1</v>
      </c>
      <c r="K542" t="s">
        <v>1910</v>
      </c>
      <c r="L542">
        <v>1</v>
      </c>
    </row>
    <row r="543" spans="7:12" x14ac:dyDescent="0.4">
      <c r="G543" t="s">
        <v>1122</v>
      </c>
      <c r="H543">
        <v>1</v>
      </c>
      <c r="I543" t="s">
        <v>389</v>
      </c>
      <c r="J543">
        <v>1</v>
      </c>
      <c r="K543" t="s">
        <v>1911</v>
      </c>
      <c r="L543">
        <v>3</v>
      </c>
    </row>
    <row r="544" spans="7:12" x14ac:dyDescent="0.4">
      <c r="G544" t="s">
        <v>1384</v>
      </c>
      <c r="H544">
        <v>2</v>
      </c>
      <c r="I544" t="s">
        <v>410</v>
      </c>
      <c r="J544">
        <v>1</v>
      </c>
      <c r="K544" t="s">
        <v>568</v>
      </c>
      <c r="L544">
        <v>3</v>
      </c>
    </row>
    <row r="545" spans="7:12" x14ac:dyDescent="0.4">
      <c r="G545" t="s">
        <v>1385</v>
      </c>
      <c r="H545">
        <v>2</v>
      </c>
      <c r="I545" t="s">
        <v>471</v>
      </c>
      <c r="J545">
        <v>1</v>
      </c>
      <c r="K545" t="s">
        <v>569</v>
      </c>
      <c r="L545">
        <v>5</v>
      </c>
    </row>
    <row r="546" spans="7:12" x14ac:dyDescent="0.4">
      <c r="G546" t="s">
        <v>285</v>
      </c>
      <c r="H546">
        <v>3</v>
      </c>
      <c r="I546" t="s">
        <v>390</v>
      </c>
      <c r="J546">
        <v>1</v>
      </c>
      <c r="K546" t="s">
        <v>1912</v>
      </c>
      <c r="L546">
        <v>5</v>
      </c>
    </row>
    <row r="547" spans="7:12" x14ac:dyDescent="0.4">
      <c r="G547" t="s">
        <v>277</v>
      </c>
      <c r="H547">
        <v>2</v>
      </c>
      <c r="I547" t="s">
        <v>472</v>
      </c>
      <c r="J547">
        <v>3</v>
      </c>
      <c r="K547" t="s">
        <v>571</v>
      </c>
      <c r="L547">
        <v>7</v>
      </c>
    </row>
    <row r="548" spans="7:12" x14ac:dyDescent="0.4">
      <c r="G548" t="s">
        <v>276</v>
      </c>
      <c r="H548">
        <v>3</v>
      </c>
      <c r="I548" t="s">
        <v>473</v>
      </c>
      <c r="J548">
        <v>1</v>
      </c>
      <c r="K548" t="s">
        <v>572</v>
      </c>
      <c r="L548">
        <v>9</v>
      </c>
    </row>
    <row r="549" spans="7:12" x14ac:dyDescent="0.4">
      <c r="G549" t="s">
        <v>215</v>
      </c>
      <c r="H549">
        <v>5</v>
      </c>
      <c r="I549" t="s">
        <v>393</v>
      </c>
      <c r="J549">
        <v>1</v>
      </c>
      <c r="K549" t="s">
        <v>1913</v>
      </c>
      <c r="L549">
        <v>1</v>
      </c>
    </row>
    <row r="550" spans="7:12" x14ac:dyDescent="0.4">
      <c r="G550" t="s">
        <v>1202</v>
      </c>
      <c r="H550">
        <v>1</v>
      </c>
      <c r="I550" t="s">
        <v>474</v>
      </c>
      <c r="J550">
        <v>1</v>
      </c>
      <c r="K550" t="s">
        <v>1914</v>
      </c>
      <c r="L550">
        <v>1</v>
      </c>
    </row>
    <row r="551" spans="7:12" x14ac:dyDescent="0.4">
      <c r="G551" t="s">
        <v>217</v>
      </c>
      <c r="H551">
        <v>5</v>
      </c>
      <c r="I551" t="s">
        <v>475</v>
      </c>
      <c r="J551">
        <v>1</v>
      </c>
      <c r="K551" t="s">
        <v>1915</v>
      </c>
      <c r="L551">
        <v>1</v>
      </c>
    </row>
    <row r="552" spans="7:12" x14ac:dyDescent="0.4">
      <c r="G552" t="s">
        <v>385</v>
      </c>
      <c r="H552">
        <v>2</v>
      </c>
      <c r="I552" t="s">
        <v>841</v>
      </c>
      <c r="J552">
        <v>1</v>
      </c>
      <c r="K552" t="s">
        <v>1916</v>
      </c>
      <c r="L552">
        <v>6</v>
      </c>
    </row>
    <row r="553" spans="7:12" x14ac:dyDescent="0.4">
      <c r="G553" t="s">
        <v>226</v>
      </c>
      <c r="H553">
        <v>2</v>
      </c>
      <c r="I553" t="s">
        <v>842</v>
      </c>
      <c r="J553">
        <v>1</v>
      </c>
      <c r="K553" t="s">
        <v>1917</v>
      </c>
      <c r="L553">
        <v>1</v>
      </c>
    </row>
    <row r="554" spans="7:12" x14ac:dyDescent="0.4">
      <c r="G554" t="s">
        <v>147</v>
      </c>
      <c r="H554">
        <v>3</v>
      </c>
      <c r="I554" t="s">
        <v>843</v>
      </c>
      <c r="J554">
        <v>1</v>
      </c>
      <c r="K554" t="s">
        <v>694</v>
      </c>
      <c r="L554">
        <v>7</v>
      </c>
    </row>
    <row r="555" spans="7:12" x14ac:dyDescent="0.4">
      <c r="G555" t="s">
        <v>149</v>
      </c>
      <c r="H555">
        <v>4</v>
      </c>
      <c r="I555" t="s">
        <v>844</v>
      </c>
      <c r="J555">
        <v>3</v>
      </c>
      <c r="K555" t="s">
        <v>321</v>
      </c>
      <c r="L555">
        <v>10</v>
      </c>
    </row>
    <row r="556" spans="7:12" x14ac:dyDescent="0.4">
      <c r="G556" t="s">
        <v>150</v>
      </c>
      <c r="H556">
        <v>5</v>
      </c>
      <c r="I556" t="s">
        <v>845</v>
      </c>
      <c r="J556">
        <v>2</v>
      </c>
      <c r="K556" t="s">
        <v>322</v>
      </c>
      <c r="L556">
        <v>4</v>
      </c>
    </row>
    <row r="557" spans="7:12" x14ac:dyDescent="0.4">
      <c r="G557" t="s">
        <v>58</v>
      </c>
      <c r="H557">
        <v>4</v>
      </c>
      <c r="I557" t="s">
        <v>846</v>
      </c>
      <c r="J557">
        <v>2</v>
      </c>
      <c r="K557" t="s">
        <v>1918</v>
      </c>
      <c r="L557">
        <v>1</v>
      </c>
    </row>
    <row r="558" spans="7:12" x14ac:dyDescent="0.4">
      <c r="G558" t="s">
        <v>59</v>
      </c>
      <c r="H558">
        <v>4</v>
      </c>
      <c r="I558" t="s">
        <v>847</v>
      </c>
      <c r="J558">
        <v>1</v>
      </c>
      <c r="K558" t="s">
        <v>1919</v>
      </c>
      <c r="L558">
        <v>4</v>
      </c>
    </row>
    <row r="559" spans="7:12" x14ac:dyDescent="0.4">
      <c r="G559" t="s">
        <v>55</v>
      </c>
      <c r="H559">
        <v>2</v>
      </c>
      <c r="I559" t="s">
        <v>848</v>
      </c>
      <c r="J559">
        <v>1</v>
      </c>
      <c r="K559" t="s">
        <v>1920</v>
      </c>
      <c r="L559">
        <v>2</v>
      </c>
    </row>
    <row r="560" spans="7:12" x14ac:dyDescent="0.4">
      <c r="G560" t="s">
        <v>77</v>
      </c>
      <c r="H560">
        <v>3</v>
      </c>
      <c r="I560" t="s">
        <v>849</v>
      </c>
      <c r="J560">
        <v>1</v>
      </c>
      <c r="K560" t="s">
        <v>178</v>
      </c>
      <c r="L560">
        <v>10</v>
      </c>
    </row>
    <row r="561" spans="7:12" x14ac:dyDescent="0.4">
      <c r="G561" t="s">
        <v>1678</v>
      </c>
      <c r="H561">
        <v>3</v>
      </c>
      <c r="I561" t="s">
        <v>850</v>
      </c>
      <c r="J561">
        <v>4</v>
      </c>
      <c r="K561" t="s">
        <v>408</v>
      </c>
      <c r="L561">
        <v>8</v>
      </c>
    </row>
    <row r="562" spans="7:12" x14ac:dyDescent="0.4">
      <c r="G562" t="s">
        <v>1159</v>
      </c>
      <c r="H562">
        <v>3</v>
      </c>
      <c r="I562" t="s">
        <v>851</v>
      </c>
      <c r="J562">
        <v>6</v>
      </c>
      <c r="K562" t="s">
        <v>997</v>
      </c>
      <c r="L562">
        <v>8</v>
      </c>
    </row>
    <row r="563" spans="7:12" x14ac:dyDescent="0.4">
      <c r="G563" t="s">
        <v>1160</v>
      </c>
      <c r="H563">
        <v>4</v>
      </c>
      <c r="I563" t="s">
        <v>852</v>
      </c>
      <c r="J563">
        <v>6</v>
      </c>
      <c r="K563" t="s">
        <v>825</v>
      </c>
      <c r="L563">
        <v>18</v>
      </c>
    </row>
    <row r="564" spans="7:12" x14ac:dyDescent="0.4">
      <c r="G564" t="s">
        <v>717</v>
      </c>
      <c r="H564">
        <v>4</v>
      </c>
      <c r="I564" t="s">
        <v>853</v>
      </c>
      <c r="J564">
        <v>1</v>
      </c>
      <c r="K564" t="s">
        <v>1921</v>
      </c>
      <c r="L564">
        <v>2</v>
      </c>
    </row>
    <row r="565" spans="7:12" x14ac:dyDescent="0.4">
      <c r="G565" t="s">
        <v>718</v>
      </c>
      <c r="H565">
        <v>5</v>
      </c>
      <c r="I565" t="s">
        <v>854</v>
      </c>
      <c r="J565">
        <v>1</v>
      </c>
      <c r="K565" t="s">
        <v>85</v>
      </c>
      <c r="L565">
        <v>8</v>
      </c>
    </row>
    <row r="566" spans="7:12" x14ac:dyDescent="0.4">
      <c r="G566" t="s">
        <v>716</v>
      </c>
      <c r="H566">
        <v>3</v>
      </c>
      <c r="I566" t="s">
        <v>464</v>
      </c>
      <c r="J566">
        <v>3</v>
      </c>
      <c r="K566" t="s">
        <v>265</v>
      </c>
      <c r="L566">
        <v>7</v>
      </c>
    </row>
    <row r="567" spans="7:12" x14ac:dyDescent="0.4">
      <c r="G567" t="s">
        <v>1653</v>
      </c>
      <c r="H567">
        <v>1</v>
      </c>
      <c r="I567" t="s">
        <v>465</v>
      </c>
      <c r="J567">
        <v>3</v>
      </c>
      <c r="K567" t="s">
        <v>986</v>
      </c>
      <c r="L567">
        <v>13</v>
      </c>
    </row>
    <row r="568" spans="7:12" x14ac:dyDescent="0.4">
      <c r="G568" t="s">
        <v>1654</v>
      </c>
      <c r="H568">
        <v>1</v>
      </c>
      <c r="I568" t="s">
        <v>467</v>
      </c>
      <c r="J568">
        <v>3</v>
      </c>
      <c r="K568" t="s">
        <v>985</v>
      </c>
      <c r="L568">
        <v>15</v>
      </c>
    </row>
    <row r="569" spans="7:12" x14ac:dyDescent="0.4">
      <c r="G569" t="s">
        <v>1655</v>
      </c>
      <c r="H569">
        <v>1</v>
      </c>
      <c r="I569" t="s">
        <v>457</v>
      </c>
      <c r="J569">
        <v>1</v>
      </c>
      <c r="K569" t="s">
        <v>987</v>
      </c>
      <c r="L569">
        <v>10</v>
      </c>
    </row>
    <row r="570" spans="7:12" x14ac:dyDescent="0.4">
      <c r="G570" t="s">
        <v>1409</v>
      </c>
      <c r="H570">
        <v>1</v>
      </c>
      <c r="I570" t="s">
        <v>458</v>
      </c>
      <c r="J570">
        <v>1</v>
      </c>
      <c r="K570" t="s">
        <v>1922</v>
      </c>
      <c r="L570">
        <v>9</v>
      </c>
    </row>
    <row r="571" spans="7:12" x14ac:dyDescent="0.4">
      <c r="G571" t="s">
        <v>1599</v>
      </c>
      <c r="H571">
        <v>1</v>
      </c>
      <c r="I571" t="s">
        <v>459</v>
      </c>
      <c r="J571">
        <v>1</v>
      </c>
      <c r="K571" t="s">
        <v>988</v>
      </c>
      <c r="L571">
        <v>8</v>
      </c>
    </row>
    <row r="572" spans="7:12" x14ac:dyDescent="0.4">
      <c r="G572" t="s">
        <v>1600</v>
      </c>
      <c r="H572">
        <v>1</v>
      </c>
      <c r="I572" t="s">
        <v>460</v>
      </c>
      <c r="J572">
        <v>1</v>
      </c>
      <c r="K572" t="s">
        <v>1923</v>
      </c>
      <c r="L572">
        <v>9</v>
      </c>
    </row>
    <row r="573" spans="7:12" x14ac:dyDescent="0.4">
      <c r="G573" t="s">
        <v>1601</v>
      </c>
      <c r="H573">
        <v>1</v>
      </c>
      <c r="I573" t="s">
        <v>461</v>
      </c>
      <c r="J573">
        <v>1</v>
      </c>
      <c r="K573" t="s">
        <v>1924</v>
      </c>
      <c r="L573">
        <v>9</v>
      </c>
    </row>
    <row r="574" spans="7:12" x14ac:dyDescent="0.4">
      <c r="G574" t="s">
        <v>1566</v>
      </c>
      <c r="H574">
        <v>2</v>
      </c>
      <c r="I574" t="s">
        <v>462</v>
      </c>
      <c r="J574">
        <v>1</v>
      </c>
      <c r="K574" t="s">
        <v>989</v>
      </c>
      <c r="L574">
        <v>16</v>
      </c>
    </row>
    <row r="575" spans="7:12" x14ac:dyDescent="0.4">
      <c r="G575" t="s">
        <v>1567</v>
      </c>
      <c r="H575">
        <v>2</v>
      </c>
      <c r="I575" t="s">
        <v>463</v>
      </c>
      <c r="J575">
        <v>1</v>
      </c>
      <c r="K575" t="s">
        <v>1925</v>
      </c>
      <c r="L575">
        <v>9</v>
      </c>
    </row>
    <row r="576" spans="7:12" x14ac:dyDescent="0.4">
      <c r="G576" t="s">
        <v>1568</v>
      </c>
      <c r="H576">
        <v>1</v>
      </c>
      <c r="I576" t="s">
        <v>466</v>
      </c>
      <c r="J576">
        <v>1</v>
      </c>
      <c r="K576" t="s">
        <v>1926</v>
      </c>
      <c r="L576">
        <v>12</v>
      </c>
    </row>
    <row r="577" spans="7:12" x14ac:dyDescent="0.4">
      <c r="G577" t="s">
        <v>1569</v>
      </c>
      <c r="H577">
        <v>1</v>
      </c>
      <c r="I577" t="s">
        <v>753</v>
      </c>
      <c r="J577">
        <v>3</v>
      </c>
      <c r="K577" t="s">
        <v>990</v>
      </c>
      <c r="L577">
        <v>6</v>
      </c>
    </row>
    <row r="578" spans="7:12" x14ac:dyDescent="0.4">
      <c r="G578" t="s">
        <v>569</v>
      </c>
      <c r="H578">
        <v>7</v>
      </c>
      <c r="I578" t="s">
        <v>754</v>
      </c>
      <c r="J578">
        <v>5</v>
      </c>
      <c r="K578" t="s">
        <v>1927</v>
      </c>
      <c r="L578">
        <v>10</v>
      </c>
    </row>
    <row r="579" spans="7:12" x14ac:dyDescent="0.4">
      <c r="G579" t="s">
        <v>186</v>
      </c>
      <c r="H579">
        <v>4</v>
      </c>
      <c r="I579" t="s">
        <v>756</v>
      </c>
      <c r="J579">
        <v>6</v>
      </c>
      <c r="K579" t="s">
        <v>1928</v>
      </c>
      <c r="L579">
        <v>5</v>
      </c>
    </row>
    <row r="580" spans="7:12" x14ac:dyDescent="0.4">
      <c r="G580" t="s">
        <v>694</v>
      </c>
      <c r="H580">
        <v>9</v>
      </c>
      <c r="I580" t="s">
        <v>759</v>
      </c>
      <c r="J580">
        <v>7</v>
      </c>
      <c r="K580" t="s">
        <v>991</v>
      </c>
      <c r="L580">
        <v>4</v>
      </c>
    </row>
    <row r="581" spans="7:12" x14ac:dyDescent="0.4">
      <c r="G581" t="s">
        <v>695</v>
      </c>
      <c r="H581">
        <v>2</v>
      </c>
      <c r="I581" t="s">
        <v>751</v>
      </c>
      <c r="J581">
        <v>1</v>
      </c>
      <c r="K581" t="s">
        <v>1929</v>
      </c>
      <c r="L581">
        <v>7</v>
      </c>
    </row>
    <row r="582" spans="7:12" x14ac:dyDescent="0.4">
      <c r="G582" t="s">
        <v>696</v>
      </c>
      <c r="H582">
        <v>5</v>
      </c>
      <c r="I582" t="s">
        <v>752</v>
      </c>
      <c r="J582">
        <v>3</v>
      </c>
      <c r="K582" t="s">
        <v>1930</v>
      </c>
      <c r="L582">
        <v>13</v>
      </c>
    </row>
    <row r="583" spans="7:12" x14ac:dyDescent="0.4">
      <c r="G583" t="s">
        <v>697</v>
      </c>
      <c r="H583">
        <v>2</v>
      </c>
      <c r="I583" t="s">
        <v>755</v>
      </c>
      <c r="J583">
        <v>1</v>
      </c>
      <c r="K583" t="s">
        <v>1931</v>
      </c>
      <c r="L583">
        <v>5</v>
      </c>
    </row>
    <row r="584" spans="7:12" x14ac:dyDescent="0.4">
      <c r="G584" t="s">
        <v>1444</v>
      </c>
      <c r="H584">
        <v>1</v>
      </c>
      <c r="I584" t="s">
        <v>757</v>
      </c>
      <c r="J584">
        <v>1</v>
      </c>
      <c r="K584" t="s">
        <v>554</v>
      </c>
      <c r="L584">
        <v>1</v>
      </c>
    </row>
    <row r="585" spans="7:12" x14ac:dyDescent="0.4">
      <c r="G585" t="s">
        <v>703</v>
      </c>
      <c r="H585">
        <v>2</v>
      </c>
      <c r="I585" t="s">
        <v>758</v>
      </c>
      <c r="J585">
        <v>1</v>
      </c>
      <c r="K585" t="s">
        <v>558</v>
      </c>
      <c r="L585">
        <v>2</v>
      </c>
    </row>
    <row r="586" spans="7:12" x14ac:dyDescent="0.4">
      <c r="G586" t="s">
        <v>1603</v>
      </c>
      <c r="H586">
        <v>3</v>
      </c>
      <c r="I586" t="s">
        <v>347</v>
      </c>
      <c r="J586">
        <v>3</v>
      </c>
      <c r="K586" t="s">
        <v>555</v>
      </c>
      <c r="L586">
        <v>14</v>
      </c>
    </row>
    <row r="587" spans="7:12" x14ac:dyDescent="0.4">
      <c r="G587" t="s">
        <v>319</v>
      </c>
      <c r="H587">
        <v>2</v>
      </c>
      <c r="I587" t="s">
        <v>828</v>
      </c>
      <c r="J587">
        <v>7</v>
      </c>
      <c r="K587" t="s">
        <v>1932</v>
      </c>
      <c r="L587">
        <v>6</v>
      </c>
    </row>
    <row r="588" spans="7:12" x14ac:dyDescent="0.4">
      <c r="G588" t="s">
        <v>318</v>
      </c>
      <c r="H588">
        <v>2</v>
      </c>
      <c r="I588" t="s">
        <v>829</v>
      </c>
      <c r="J588">
        <v>2</v>
      </c>
      <c r="K588" t="s">
        <v>787</v>
      </c>
      <c r="L588">
        <v>14</v>
      </c>
    </row>
    <row r="589" spans="7:12" x14ac:dyDescent="0.4">
      <c r="G589" t="s">
        <v>323</v>
      </c>
      <c r="H589">
        <v>9</v>
      </c>
      <c r="I589" t="s">
        <v>490</v>
      </c>
      <c r="J589">
        <v>5</v>
      </c>
      <c r="K589" t="s">
        <v>788</v>
      </c>
      <c r="L589">
        <v>20</v>
      </c>
    </row>
    <row r="590" spans="7:12" x14ac:dyDescent="0.4">
      <c r="G590" t="s">
        <v>324</v>
      </c>
      <c r="H590">
        <v>2</v>
      </c>
      <c r="I590" t="s">
        <v>491</v>
      </c>
      <c r="J590">
        <v>5</v>
      </c>
      <c r="K590" t="s">
        <v>242</v>
      </c>
      <c r="L590">
        <v>17</v>
      </c>
    </row>
    <row r="591" spans="7:12" x14ac:dyDescent="0.4">
      <c r="G591" t="s">
        <v>322</v>
      </c>
      <c r="H591">
        <v>6</v>
      </c>
      <c r="I591" t="s">
        <v>827</v>
      </c>
      <c r="J591">
        <v>19</v>
      </c>
      <c r="K591" t="s">
        <v>243</v>
      </c>
      <c r="L591">
        <v>11</v>
      </c>
    </row>
    <row r="592" spans="7:12" x14ac:dyDescent="0.4">
      <c r="G592" t="s">
        <v>321</v>
      </c>
      <c r="H592">
        <v>12</v>
      </c>
      <c r="I592" t="s">
        <v>837</v>
      </c>
      <c r="J592">
        <v>1</v>
      </c>
      <c r="K592" t="s">
        <v>248</v>
      </c>
      <c r="L592">
        <v>5</v>
      </c>
    </row>
    <row r="593" spans="7:12" x14ac:dyDescent="0.4">
      <c r="G593" t="s">
        <v>1395</v>
      </c>
      <c r="H593">
        <v>1</v>
      </c>
      <c r="I593" t="s">
        <v>835</v>
      </c>
      <c r="J593">
        <v>1</v>
      </c>
      <c r="K593" t="s">
        <v>247</v>
      </c>
      <c r="L593">
        <v>9</v>
      </c>
    </row>
    <row r="594" spans="7:12" x14ac:dyDescent="0.4">
      <c r="G594" t="s">
        <v>1396</v>
      </c>
      <c r="H594">
        <v>1</v>
      </c>
      <c r="I594" t="s">
        <v>836</v>
      </c>
      <c r="J594">
        <v>1</v>
      </c>
      <c r="K594" t="s">
        <v>246</v>
      </c>
      <c r="L594">
        <v>8</v>
      </c>
    </row>
    <row r="595" spans="7:12" x14ac:dyDescent="0.4">
      <c r="G595" t="s">
        <v>125</v>
      </c>
      <c r="H595">
        <v>3</v>
      </c>
      <c r="I595" t="s">
        <v>833</v>
      </c>
      <c r="J595">
        <v>2</v>
      </c>
      <c r="K595" t="s">
        <v>245</v>
      </c>
      <c r="L595">
        <v>9</v>
      </c>
    </row>
    <row r="596" spans="7:12" x14ac:dyDescent="0.4">
      <c r="G596" t="s">
        <v>995</v>
      </c>
      <c r="H596">
        <v>2</v>
      </c>
      <c r="I596" t="s">
        <v>834</v>
      </c>
      <c r="J596">
        <v>1</v>
      </c>
      <c r="K596" t="s">
        <v>250</v>
      </c>
      <c r="L596">
        <v>10</v>
      </c>
    </row>
    <row r="597" spans="7:12" x14ac:dyDescent="0.4">
      <c r="G597" t="s">
        <v>178</v>
      </c>
      <c r="H597">
        <v>12</v>
      </c>
      <c r="I597" t="s">
        <v>830</v>
      </c>
      <c r="J597">
        <v>4</v>
      </c>
      <c r="K597" t="s">
        <v>251</v>
      </c>
      <c r="L597">
        <v>2</v>
      </c>
    </row>
    <row r="598" spans="7:12" x14ac:dyDescent="0.4">
      <c r="G598" t="s">
        <v>825</v>
      </c>
      <c r="H598">
        <v>20</v>
      </c>
      <c r="I598" t="s">
        <v>831</v>
      </c>
      <c r="J598">
        <v>1</v>
      </c>
      <c r="K598" t="s">
        <v>1933</v>
      </c>
      <c r="L598">
        <v>1</v>
      </c>
    </row>
    <row r="599" spans="7:12" x14ac:dyDescent="0.4">
      <c r="G599" t="s">
        <v>1562</v>
      </c>
      <c r="H599">
        <v>8</v>
      </c>
      <c r="I599" t="s">
        <v>832</v>
      </c>
      <c r="J599">
        <v>2</v>
      </c>
      <c r="K599" t="s">
        <v>1934</v>
      </c>
      <c r="L599">
        <v>8</v>
      </c>
    </row>
    <row r="600" spans="7:12" x14ac:dyDescent="0.4">
      <c r="G600" t="s">
        <v>663</v>
      </c>
      <c r="H600">
        <v>6</v>
      </c>
      <c r="I600" t="s">
        <v>667</v>
      </c>
      <c r="J600">
        <v>1</v>
      </c>
      <c r="K600" t="s">
        <v>108</v>
      </c>
      <c r="L600">
        <v>9</v>
      </c>
    </row>
    <row r="601" spans="7:12" x14ac:dyDescent="0.4">
      <c r="G601" t="s">
        <v>661</v>
      </c>
      <c r="H601">
        <v>8</v>
      </c>
      <c r="I601" t="s">
        <v>669</v>
      </c>
      <c r="J601">
        <v>1</v>
      </c>
      <c r="K601" t="s">
        <v>109</v>
      </c>
      <c r="L601">
        <v>6</v>
      </c>
    </row>
    <row r="602" spans="7:12" x14ac:dyDescent="0.4">
      <c r="G602" t="s">
        <v>662</v>
      </c>
      <c r="H602">
        <v>9</v>
      </c>
      <c r="I602" t="s">
        <v>670</v>
      </c>
      <c r="J602">
        <v>1</v>
      </c>
      <c r="K602" t="s">
        <v>110</v>
      </c>
      <c r="L602">
        <v>6</v>
      </c>
    </row>
    <row r="603" spans="7:12" x14ac:dyDescent="0.4">
      <c r="G603" t="s">
        <v>204</v>
      </c>
      <c r="H603">
        <v>8</v>
      </c>
      <c r="I603" t="s">
        <v>671</v>
      </c>
      <c r="J603">
        <v>1</v>
      </c>
      <c r="K603" t="s">
        <v>1935</v>
      </c>
      <c r="L603">
        <v>8</v>
      </c>
    </row>
    <row r="604" spans="7:12" x14ac:dyDescent="0.4">
      <c r="G604" t="s">
        <v>296</v>
      </c>
      <c r="H604">
        <v>2</v>
      </c>
      <c r="I604" t="s">
        <v>672</v>
      </c>
      <c r="J604">
        <v>1</v>
      </c>
      <c r="K604" t="s">
        <v>338</v>
      </c>
      <c r="L604">
        <v>18</v>
      </c>
    </row>
    <row r="605" spans="7:12" x14ac:dyDescent="0.4">
      <c r="G605" t="s">
        <v>986</v>
      </c>
      <c r="H605">
        <v>15</v>
      </c>
      <c r="I605" t="s">
        <v>673</v>
      </c>
      <c r="J605">
        <v>1</v>
      </c>
      <c r="K605" t="s">
        <v>339</v>
      </c>
      <c r="L605">
        <v>10</v>
      </c>
    </row>
    <row r="606" spans="7:12" x14ac:dyDescent="0.4">
      <c r="G606" t="s">
        <v>985</v>
      </c>
      <c r="H606">
        <v>17</v>
      </c>
      <c r="I606" t="s">
        <v>675</v>
      </c>
      <c r="J606">
        <v>1</v>
      </c>
      <c r="K606" t="s">
        <v>340</v>
      </c>
      <c r="L606">
        <v>8</v>
      </c>
    </row>
    <row r="607" spans="7:12" x14ac:dyDescent="0.4">
      <c r="G607" t="s">
        <v>962</v>
      </c>
      <c r="H607">
        <v>12</v>
      </c>
      <c r="I607" t="s">
        <v>676</v>
      </c>
      <c r="J607">
        <v>1</v>
      </c>
      <c r="K607" t="s">
        <v>1425</v>
      </c>
      <c r="L607">
        <v>4</v>
      </c>
    </row>
    <row r="608" spans="7:12" x14ac:dyDescent="0.4">
      <c r="G608" t="s">
        <v>963</v>
      </c>
      <c r="H608">
        <v>12</v>
      </c>
      <c r="I608" t="s">
        <v>677</v>
      </c>
      <c r="J608">
        <v>1</v>
      </c>
      <c r="K608" t="s">
        <v>341</v>
      </c>
      <c r="L608">
        <v>5</v>
      </c>
    </row>
    <row r="609" spans="7:12" x14ac:dyDescent="0.4">
      <c r="G609" t="s">
        <v>987</v>
      </c>
      <c r="H609">
        <v>12</v>
      </c>
      <c r="I609" t="s">
        <v>678</v>
      </c>
      <c r="J609">
        <v>1</v>
      </c>
      <c r="K609" t="s">
        <v>342</v>
      </c>
      <c r="L609">
        <v>6</v>
      </c>
    </row>
    <row r="610" spans="7:12" x14ac:dyDescent="0.4">
      <c r="G610" t="s">
        <v>970</v>
      </c>
      <c r="H610">
        <v>5</v>
      </c>
      <c r="I610" t="s">
        <v>682</v>
      </c>
      <c r="J610">
        <v>1</v>
      </c>
      <c r="K610" t="s">
        <v>1936</v>
      </c>
      <c r="L610">
        <v>6</v>
      </c>
    </row>
    <row r="611" spans="7:12" x14ac:dyDescent="0.4">
      <c r="G611" t="s">
        <v>1476</v>
      </c>
      <c r="H611">
        <v>2</v>
      </c>
      <c r="I611" t="s">
        <v>683</v>
      </c>
      <c r="J611">
        <v>1</v>
      </c>
      <c r="K611" t="s">
        <v>1937</v>
      </c>
      <c r="L611">
        <v>1</v>
      </c>
    </row>
    <row r="612" spans="7:12" x14ac:dyDescent="0.4">
      <c r="G612" t="s">
        <v>1477</v>
      </c>
      <c r="H612">
        <v>3</v>
      </c>
      <c r="I612" t="s">
        <v>685</v>
      </c>
      <c r="J612">
        <v>1</v>
      </c>
      <c r="K612" t="s">
        <v>839</v>
      </c>
      <c r="L612">
        <v>18</v>
      </c>
    </row>
    <row r="613" spans="7:12" x14ac:dyDescent="0.4">
      <c r="G613" t="s">
        <v>1478</v>
      </c>
      <c r="H613">
        <v>3</v>
      </c>
      <c r="I613" t="s">
        <v>686</v>
      </c>
      <c r="J613">
        <v>8</v>
      </c>
      <c r="K613" t="s">
        <v>613</v>
      </c>
      <c r="L613">
        <v>10</v>
      </c>
    </row>
    <row r="614" spans="7:12" x14ac:dyDescent="0.4">
      <c r="G614" t="s">
        <v>993</v>
      </c>
      <c r="H614">
        <v>9</v>
      </c>
      <c r="I614" t="s">
        <v>687</v>
      </c>
      <c r="J614">
        <v>1</v>
      </c>
      <c r="K614" t="s">
        <v>1938</v>
      </c>
      <c r="L614">
        <v>8</v>
      </c>
    </row>
    <row r="615" spans="7:12" x14ac:dyDescent="0.4">
      <c r="G615" t="s">
        <v>994</v>
      </c>
      <c r="H615">
        <v>2</v>
      </c>
      <c r="I615" t="s">
        <v>689</v>
      </c>
      <c r="J615">
        <v>1</v>
      </c>
      <c r="K615" t="s">
        <v>612</v>
      </c>
      <c r="L615">
        <v>12</v>
      </c>
    </row>
    <row r="616" spans="7:12" x14ac:dyDescent="0.4">
      <c r="G616" t="s">
        <v>989</v>
      </c>
      <c r="H616">
        <v>18</v>
      </c>
      <c r="I616" t="s">
        <v>691</v>
      </c>
      <c r="J616">
        <v>7</v>
      </c>
      <c r="K616" t="s">
        <v>1939</v>
      </c>
      <c r="L616">
        <v>10</v>
      </c>
    </row>
    <row r="617" spans="7:12" x14ac:dyDescent="0.4">
      <c r="G617" t="s">
        <v>1329</v>
      </c>
      <c r="H617">
        <v>5</v>
      </c>
      <c r="I617" t="s">
        <v>692</v>
      </c>
      <c r="J617">
        <v>20</v>
      </c>
      <c r="K617" t="s">
        <v>618</v>
      </c>
      <c r="L617">
        <v>10</v>
      </c>
    </row>
    <row r="618" spans="7:12" x14ac:dyDescent="0.4">
      <c r="G618" t="s">
        <v>1330</v>
      </c>
      <c r="H618">
        <v>3</v>
      </c>
      <c r="I618" t="s">
        <v>380</v>
      </c>
      <c r="J618">
        <v>1</v>
      </c>
      <c r="K618" t="s">
        <v>611</v>
      </c>
      <c r="L618">
        <v>15</v>
      </c>
    </row>
    <row r="619" spans="7:12" x14ac:dyDescent="0.4">
      <c r="G619" t="s">
        <v>558</v>
      </c>
      <c r="H619">
        <v>4</v>
      </c>
      <c r="I619" t="s">
        <v>375</v>
      </c>
      <c r="J619">
        <v>2</v>
      </c>
      <c r="K619" t="s">
        <v>180</v>
      </c>
      <c r="L619">
        <v>11</v>
      </c>
    </row>
    <row r="620" spans="7:12" x14ac:dyDescent="0.4">
      <c r="G620" t="s">
        <v>557</v>
      </c>
      <c r="H620">
        <v>7</v>
      </c>
      <c r="I620" t="s">
        <v>376</v>
      </c>
      <c r="J620">
        <v>2</v>
      </c>
      <c r="K620" t="s">
        <v>1940</v>
      </c>
      <c r="L620">
        <v>20</v>
      </c>
    </row>
    <row r="621" spans="7:12" x14ac:dyDescent="0.4">
      <c r="G621" t="s">
        <v>555</v>
      </c>
      <c r="H621">
        <v>14</v>
      </c>
      <c r="I621" t="s">
        <v>377</v>
      </c>
      <c r="J621">
        <v>1</v>
      </c>
      <c r="K621" t="s">
        <v>998</v>
      </c>
      <c r="L621">
        <v>20</v>
      </c>
    </row>
    <row r="622" spans="7:12" x14ac:dyDescent="0.4">
      <c r="G622" t="s">
        <v>556</v>
      </c>
      <c r="H622">
        <v>7</v>
      </c>
      <c r="I622" t="s">
        <v>378</v>
      </c>
      <c r="J622">
        <v>1</v>
      </c>
      <c r="K622" t="s">
        <v>451</v>
      </c>
      <c r="L622">
        <v>20</v>
      </c>
    </row>
    <row r="623" spans="7:12" x14ac:dyDescent="0.4">
      <c r="G623" t="s">
        <v>1387</v>
      </c>
      <c r="H623">
        <v>7</v>
      </c>
      <c r="I623" t="s">
        <v>379</v>
      </c>
      <c r="J623">
        <v>1</v>
      </c>
      <c r="K623" t="s">
        <v>442</v>
      </c>
      <c r="L623">
        <v>16</v>
      </c>
    </row>
    <row r="624" spans="7:12" x14ac:dyDescent="0.4">
      <c r="G624" t="s">
        <v>786</v>
      </c>
      <c r="H624">
        <v>9</v>
      </c>
      <c r="I624" t="s">
        <v>381</v>
      </c>
      <c r="J624">
        <v>1</v>
      </c>
      <c r="K624" t="s">
        <v>1941</v>
      </c>
      <c r="L624">
        <v>12</v>
      </c>
    </row>
    <row r="625" spans="7:12" x14ac:dyDescent="0.4">
      <c r="G625" t="s">
        <v>788</v>
      </c>
      <c r="H625">
        <v>22</v>
      </c>
      <c r="I625" t="s">
        <v>373</v>
      </c>
      <c r="J625">
        <v>6</v>
      </c>
      <c r="K625" t="s">
        <v>443</v>
      </c>
      <c r="L625">
        <v>7</v>
      </c>
    </row>
    <row r="626" spans="7:12" x14ac:dyDescent="0.4">
      <c r="G626" t="s">
        <v>241</v>
      </c>
      <c r="H626">
        <v>17</v>
      </c>
      <c r="I626" t="s">
        <v>374</v>
      </c>
      <c r="J626">
        <v>3</v>
      </c>
      <c r="K626" t="s">
        <v>444</v>
      </c>
      <c r="L626">
        <v>12</v>
      </c>
    </row>
    <row r="627" spans="7:12" x14ac:dyDescent="0.4">
      <c r="G627" t="s">
        <v>243</v>
      </c>
      <c r="H627">
        <v>13</v>
      </c>
      <c r="I627" t="s">
        <v>372</v>
      </c>
      <c r="J627">
        <v>2</v>
      </c>
      <c r="K627" t="s">
        <v>445</v>
      </c>
      <c r="L627">
        <v>11</v>
      </c>
    </row>
    <row r="628" spans="7:12" x14ac:dyDescent="0.4">
      <c r="G628" t="s">
        <v>249</v>
      </c>
      <c r="H628">
        <v>9</v>
      </c>
      <c r="I628" t="s">
        <v>477</v>
      </c>
      <c r="J628">
        <v>4</v>
      </c>
      <c r="K628" t="s">
        <v>1942</v>
      </c>
      <c r="L628">
        <v>9</v>
      </c>
    </row>
    <row r="629" spans="7:12" x14ac:dyDescent="0.4">
      <c r="G629" t="s">
        <v>242</v>
      </c>
      <c r="H629">
        <v>19</v>
      </c>
      <c r="I629" t="s">
        <v>488</v>
      </c>
      <c r="J629">
        <v>1</v>
      </c>
      <c r="K629" t="s">
        <v>446</v>
      </c>
      <c r="L629">
        <v>9</v>
      </c>
    </row>
    <row r="630" spans="7:12" x14ac:dyDescent="0.4">
      <c r="G630" t="s">
        <v>1272</v>
      </c>
      <c r="H630">
        <v>14</v>
      </c>
      <c r="I630" t="s">
        <v>484</v>
      </c>
      <c r="J630">
        <v>1</v>
      </c>
      <c r="K630" t="s">
        <v>741</v>
      </c>
      <c r="L630">
        <v>20</v>
      </c>
    </row>
    <row r="631" spans="7:12" x14ac:dyDescent="0.4">
      <c r="G631" t="s">
        <v>247</v>
      </c>
      <c r="H631">
        <v>11</v>
      </c>
      <c r="I631" t="s">
        <v>485</v>
      </c>
      <c r="J631">
        <v>1</v>
      </c>
      <c r="K631" t="s">
        <v>1943</v>
      </c>
      <c r="L631">
        <v>3</v>
      </c>
    </row>
    <row r="632" spans="7:12" x14ac:dyDescent="0.4">
      <c r="G632" t="s">
        <v>245</v>
      </c>
      <c r="H632">
        <v>11</v>
      </c>
      <c r="I632" t="s">
        <v>486</v>
      </c>
      <c r="J632">
        <v>1</v>
      </c>
      <c r="K632" t="s">
        <v>851</v>
      </c>
      <c r="L632">
        <v>5</v>
      </c>
    </row>
    <row r="633" spans="7:12" x14ac:dyDescent="0.4">
      <c r="G633" t="s">
        <v>246</v>
      </c>
      <c r="H633">
        <v>11</v>
      </c>
      <c r="I633" t="s">
        <v>487</v>
      </c>
      <c r="J633">
        <v>1</v>
      </c>
      <c r="K633" t="s">
        <v>1944</v>
      </c>
      <c r="L633">
        <v>3</v>
      </c>
    </row>
    <row r="634" spans="7:12" x14ac:dyDescent="0.4">
      <c r="G634" t="s">
        <v>250</v>
      </c>
      <c r="H634">
        <v>19</v>
      </c>
      <c r="I634" t="s">
        <v>478</v>
      </c>
      <c r="J634">
        <v>1</v>
      </c>
      <c r="K634" t="s">
        <v>1945</v>
      </c>
      <c r="L634">
        <v>3</v>
      </c>
    </row>
    <row r="635" spans="7:12" x14ac:dyDescent="0.4">
      <c r="G635" t="s">
        <v>251</v>
      </c>
      <c r="H635">
        <v>4</v>
      </c>
      <c r="I635" t="s">
        <v>479</v>
      </c>
      <c r="J635">
        <v>1</v>
      </c>
      <c r="K635" t="s">
        <v>1946</v>
      </c>
      <c r="L635">
        <v>3</v>
      </c>
    </row>
    <row r="636" spans="7:12" x14ac:dyDescent="0.4">
      <c r="G636" t="s">
        <v>1273</v>
      </c>
      <c r="H636">
        <v>6</v>
      </c>
      <c r="I636" t="s">
        <v>480</v>
      </c>
      <c r="J636">
        <v>1</v>
      </c>
      <c r="K636" t="s">
        <v>827</v>
      </c>
      <c r="L636">
        <v>18</v>
      </c>
    </row>
    <row r="637" spans="7:12" x14ac:dyDescent="0.4">
      <c r="G637" t="s">
        <v>1186</v>
      </c>
      <c r="H637">
        <v>8</v>
      </c>
      <c r="I637" t="s">
        <v>481</v>
      </c>
      <c r="J637">
        <v>1</v>
      </c>
      <c r="K637" t="s">
        <v>1947</v>
      </c>
      <c r="L637">
        <v>4</v>
      </c>
    </row>
    <row r="638" spans="7:12" x14ac:dyDescent="0.4">
      <c r="G638" t="s">
        <v>105</v>
      </c>
      <c r="H638">
        <v>6</v>
      </c>
      <c r="I638" t="s">
        <v>482</v>
      </c>
      <c r="J638">
        <v>1</v>
      </c>
      <c r="K638" t="s">
        <v>1948</v>
      </c>
      <c r="L638">
        <v>13</v>
      </c>
    </row>
    <row r="639" spans="7:12" x14ac:dyDescent="0.4">
      <c r="G639" t="s">
        <v>106</v>
      </c>
      <c r="H639">
        <v>9</v>
      </c>
      <c r="I639" t="s">
        <v>483</v>
      </c>
      <c r="J639">
        <v>1</v>
      </c>
      <c r="K639" t="s">
        <v>1949</v>
      </c>
      <c r="L639">
        <v>10</v>
      </c>
    </row>
    <row r="640" spans="7:12" x14ac:dyDescent="0.4">
      <c r="G640" t="s">
        <v>110</v>
      </c>
      <c r="H640">
        <v>8</v>
      </c>
      <c r="I640" t="s">
        <v>644</v>
      </c>
      <c r="J640">
        <v>1</v>
      </c>
      <c r="K640" t="s">
        <v>1950</v>
      </c>
      <c r="L640">
        <v>2</v>
      </c>
    </row>
    <row r="641" spans="7:12" x14ac:dyDescent="0.4">
      <c r="G641" t="s">
        <v>109</v>
      </c>
      <c r="H641">
        <v>8</v>
      </c>
      <c r="I641" t="s">
        <v>645</v>
      </c>
      <c r="J641">
        <v>1</v>
      </c>
      <c r="K641" t="s">
        <v>1951</v>
      </c>
      <c r="L641">
        <v>1</v>
      </c>
    </row>
    <row r="642" spans="7:12" x14ac:dyDescent="0.4">
      <c r="G642" t="s">
        <v>338</v>
      </c>
      <c r="H642">
        <v>20</v>
      </c>
      <c r="I642" t="s">
        <v>646</v>
      </c>
      <c r="J642">
        <v>1</v>
      </c>
      <c r="K642" t="s">
        <v>1952</v>
      </c>
      <c r="L642">
        <v>7</v>
      </c>
    </row>
    <row r="643" spans="7:12" x14ac:dyDescent="0.4">
      <c r="G643" t="s">
        <v>340</v>
      </c>
      <c r="H643">
        <v>10</v>
      </c>
      <c r="I643" t="s">
        <v>647</v>
      </c>
      <c r="J643">
        <v>1</v>
      </c>
      <c r="K643" t="s">
        <v>692</v>
      </c>
      <c r="L643">
        <v>19</v>
      </c>
    </row>
    <row r="644" spans="7:12" x14ac:dyDescent="0.4">
      <c r="G644" t="s">
        <v>1425</v>
      </c>
      <c r="H644">
        <v>5</v>
      </c>
      <c r="I644" t="s">
        <v>643</v>
      </c>
      <c r="J644">
        <v>1</v>
      </c>
      <c r="K644" t="s">
        <v>1953</v>
      </c>
      <c r="L644">
        <v>9</v>
      </c>
    </row>
    <row r="645" spans="7:12" x14ac:dyDescent="0.4">
      <c r="G645" t="s">
        <v>1639</v>
      </c>
      <c r="H645">
        <v>1</v>
      </c>
      <c r="I645" t="s">
        <v>642</v>
      </c>
      <c r="J645">
        <v>8</v>
      </c>
      <c r="K645" t="s">
        <v>1954</v>
      </c>
      <c r="L645">
        <v>2</v>
      </c>
    </row>
    <row r="646" spans="7:12" x14ac:dyDescent="0.4">
      <c r="G646" t="s">
        <v>1640</v>
      </c>
      <c r="H646">
        <v>2</v>
      </c>
      <c r="I646" t="s">
        <v>354</v>
      </c>
      <c r="J646">
        <v>2</v>
      </c>
      <c r="K646" t="s">
        <v>1955</v>
      </c>
      <c r="L646">
        <v>3</v>
      </c>
    </row>
    <row r="647" spans="7:12" x14ac:dyDescent="0.4">
      <c r="G647" t="s">
        <v>165</v>
      </c>
      <c r="H647">
        <v>13</v>
      </c>
      <c r="I647" t="s">
        <v>355</v>
      </c>
      <c r="J647">
        <v>7</v>
      </c>
      <c r="K647" t="s">
        <v>165</v>
      </c>
      <c r="L647">
        <v>11</v>
      </c>
    </row>
    <row r="648" spans="7:12" x14ac:dyDescent="0.4">
      <c r="G648" t="s">
        <v>1131</v>
      </c>
      <c r="H648">
        <v>1</v>
      </c>
      <c r="I648" t="s">
        <v>136</v>
      </c>
      <c r="J648">
        <v>1</v>
      </c>
      <c r="K648" t="s">
        <v>166</v>
      </c>
      <c r="L648">
        <v>8</v>
      </c>
    </row>
    <row r="649" spans="7:12" x14ac:dyDescent="0.4">
      <c r="G649" t="s">
        <v>1132</v>
      </c>
      <c r="H649">
        <v>9</v>
      </c>
      <c r="I649" t="s">
        <v>134</v>
      </c>
      <c r="J649">
        <v>2</v>
      </c>
      <c r="K649" t="s">
        <v>1247</v>
      </c>
      <c r="L649">
        <v>7</v>
      </c>
    </row>
    <row r="650" spans="7:12" x14ac:dyDescent="0.4">
      <c r="G650" t="s">
        <v>1215</v>
      </c>
      <c r="H650">
        <v>1</v>
      </c>
      <c r="I650" t="s">
        <v>135</v>
      </c>
      <c r="J650">
        <v>1</v>
      </c>
      <c r="K650" t="s">
        <v>1119</v>
      </c>
      <c r="L650">
        <v>6</v>
      </c>
    </row>
    <row r="651" spans="7:12" x14ac:dyDescent="0.4">
      <c r="G651" t="s">
        <v>180</v>
      </c>
      <c r="H651">
        <v>13</v>
      </c>
      <c r="I651" t="s">
        <v>792</v>
      </c>
      <c r="J651">
        <v>4</v>
      </c>
      <c r="K651" t="s">
        <v>332</v>
      </c>
      <c r="L651">
        <v>1</v>
      </c>
    </row>
    <row r="652" spans="7:12" x14ac:dyDescent="0.4">
      <c r="G652" t="s">
        <v>448</v>
      </c>
      <c r="H652">
        <v>7</v>
      </c>
      <c r="I652" t="s">
        <v>793</v>
      </c>
      <c r="J652">
        <v>2</v>
      </c>
      <c r="K652" t="s">
        <v>780</v>
      </c>
      <c r="L652">
        <v>5</v>
      </c>
    </row>
    <row r="653" spans="7:12" x14ac:dyDescent="0.4">
      <c r="G653" t="s">
        <v>449</v>
      </c>
      <c r="H653">
        <v>6</v>
      </c>
      <c r="I653" t="s">
        <v>794</v>
      </c>
      <c r="J653">
        <v>2</v>
      </c>
      <c r="K653" t="s">
        <v>1956</v>
      </c>
      <c r="L653">
        <v>19</v>
      </c>
    </row>
    <row r="654" spans="7:12" x14ac:dyDescent="0.4">
      <c r="G654" t="s">
        <v>450</v>
      </c>
      <c r="H654">
        <v>6</v>
      </c>
      <c r="I654" t="s">
        <v>795</v>
      </c>
      <c r="J654">
        <v>2</v>
      </c>
      <c r="K654" t="s">
        <v>1957</v>
      </c>
      <c r="L654">
        <v>3</v>
      </c>
    </row>
    <row r="655" spans="7:12" x14ac:dyDescent="0.4">
      <c r="G655" t="s">
        <v>442</v>
      </c>
      <c r="H655">
        <v>18</v>
      </c>
      <c r="I655" t="s">
        <v>796</v>
      </c>
      <c r="J655">
        <v>6</v>
      </c>
      <c r="K655" t="s">
        <v>173</v>
      </c>
      <c r="L655">
        <v>16</v>
      </c>
    </row>
    <row r="656" spans="7:12" x14ac:dyDescent="0.4">
      <c r="G656" t="s">
        <v>444</v>
      </c>
      <c r="H656">
        <v>14</v>
      </c>
      <c r="I656" t="s">
        <v>797</v>
      </c>
      <c r="J656">
        <v>1</v>
      </c>
      <c r="K656" t="s">
        <v>877</v>
      </c>
      <c r="L656">
        <v>14</v>
      </c>
    </row>
    <row r="657" spans="7:12" x14ac:dyDescent="0.4">
      <c r="G657" t="s">
        <v>446</v>
      </c>
      <c r="H657">
        <v>11</v>
      </c>
      <c r="I657" t="s">
        <v>798</v>
      </c>
      <c r="J657">
        <v>8</v>
      </c>
      <c r="K657" t="s">
        <v>880</v>
      </c>
      <c r="L657">
        <v>7</v>
      </c>
    </row>
    <row r="658" spans="7:12" x14ac:dyDescent="0.4">
      <c r="G658" t="s">
        <v>839</v>
      </c>
      <c r="H658">
        <v>20</v>
      </c>
      <c r="I658" t="s">
        <v>799</v>
      </c>
      <c r="J658">
        <v>5</v>
      </c>
      <c r="K658" t="s">
        <v>1958</v>
      </c>
      <c r="L658">
        <v>7</v>
      </c>
    </row>
    <row r="659" spans="7:12" x14ac:dyDescent="0.4">
      <c r="G659" t="s">
        <v>741</v>
      </c>
      <c r="H659">
        <v>22</v>
      </c>
      <c r="I659" t="s">
        <v>790</v>
      </c>
      <c r="J659">
        <v>1</v>
      </c>
      <c r="K659" t="s">
        <v>1959</v>
      </c>
      <c r="L659">
        <v>4</v>
      </c>
    </row>
    <row r="660" spans="7:12" x14ac:dyDescent="0.4">
      <c r="G660" t="s">
        <v>853</v>
      </c>
      <c r="H660">
        <v>2</v>
      </c>
      <c r="I660" t="s">
        <v>791</v>
      </c>
      <c r="J660">
        <v>1</v>
      </c>
      <c r="K660" t="s">
        <v>79</v>
      </c>
      <c r="L660">
        <v>9</v>
      </c>
    </row>
    <row r="661" spans="7:12" x14ac:dyDescent="0.4">
      <c r="G661" t="s">
        <v>854</v>
      </c>
      <c r="H661">
        <v>2</v>
      </c>
      <c r="I661" t="s">
        <v>158</v>
      </c>
      <c r="J661">
        <v>1</v>
      </c>
      <c r="K661" t="s">
        <v>78</v>
      </c>
      <c r="L661">
        <v>16</v>
      </c>
    </row>
    <row r="662" spans="7:12" x14ac:dyDescent="0.4">
      <c r="G662" t="s">
        <v>827</v>
      </c>
      <c r="H662">
        <v>20</v>
      </c>
      <c r="I662" t="s">
        <v>159</v>
      </c>
      <c r="J662">
        <v>1</v>
      </c>
      <c r="K662" t="s">
        <v>1960</v>
      </c>
      <c r="L662">
        <v>18</v>
      </c>
    </row>
    <row r="663" spans="7:12" x14ac:dyDescent="0.4">
      <c r="G663" t="s">
        <v>828</v>
      </c>
      <c r="H663">
        <v>8</v>
      </c>
      <c r="I663" t="s">
        <v>160</v>
      </c>
      <c r="J663">
        <v>1</v>
      </c>
      <c r="K663" t="s">
        <v>1961</v>
      </c>
      <c r="L663">
        <v>2</v>
      </c>
    </row>
    <row r="664" spans="7:12" x14ac:dyDescent="0.4">
      <c r="G664" t="s">
        <v>686</v>
      </c>
      <c r="H664">
        <v>9</v>
      </c>
      <c r="I664" t="s">
        <v>161</v>
      </c>
      <c r="J664">
        <v>1</v>
      </c>
      <c r="K664" t="s">
        <v>1962</v>
      </c>
      <c r="L664">
        <v>4</v>
      </c>
    </row>
    <row r="665" spans="7:12" x14ac:dyDescent="0.4">
      <c r="G665" t="s">
        <v>1556</v>
      </c>
      <c r="H665">
        <v>1</v>
      </c>
      <c r="I665" t="s">
        <v>162</v>
      </c>
      <c r="J665">
        <v>1</v>
      </c>
      <c r="K665" t="s">
        <v>1963</v>
      </c>
      <c r="L665">
        <v>4</v>
      </c>
    </row>
    <row r="666" spans="7:12" x14ac:dyDescent="0.4">
      <c r="G666" t="s">
        <v>687</v>
      </c>
      <c r="H666">
        <v>2</v>
      </c>
      <c r="I666" t="s">
        <v>163</v>
      </c>
      <c r="J666">
        <v>1</v>
      </c>
      <c r="K666" t="s">
        <v>557</v>
      </c>
      <c r="L666">
        <v>6</v>
      </c>
    </row>
    <row r="667" spans="7:12" x14ac:dyDescent="0.4">
      <c r="G667" t="s">
        <v>692</v>
      </c>
      <c r="H667">
        <v>21</v>
      </c>
      <c r="I667" t="s">
        <v>164</v>
      </c>
      <c r="J667">
        <v>8</v>
      </c>
      <c r="K667" t="s">
        <v>1355</v>
      </c>
      <c r="L667">
        <v>7</v>
      </c>
    </row>
    <row r="668" spans="7:12" x14ac:dyDescent="0.4">
      <c r="G668" t="s">
        <v>478</v>
      </c>
      <c r="H668">
        <v>2</v>
      </c>
      <c r="I668" t="s">
        <v>165</v>
      </c>
      <c r="J668">
        <v>12</v>
      </c>
      <c r="K668" t="s">
        <v>1964</v>
      </c>
      <c r="L668">
        <v>1</v>
      </c>
    </row>
    <row r="669" spans="7:12" x14ac:dyDescent="0.4">
      <c r="G669" t="s">
        <v>798</v>
      </c>
      <c r="H669">
        <v>9</v>
      </c>
      <c r="I669" t="s">
        <v>166</v>
      </c>
      <c r="J669">
        <v>9</v>
      </c>
    </row>
    <row r="670" spans="7:12" x14ac:dyDescent="0.4">
      <c r="G670" t="s">
        <v>1338</v>
      </c>
      <c r="H670">
        <v>1</v>
      </c>
      <c r="I670" t="s">
        <v>167</v>
      </c>
      <c r="J670">
        <v>12</v>
      </c>
    </row>
    <row r="671" spans="7:12" x14ac:dyDescent="0.4">
      <c r="G671" t="s">
        <v>1247</v>
      </c>
      <c r="H671">
        <v>8</v>
      </c>
      <c r="I671" t="s">
        <v>207</v>
      </c>
      <c r="J671">
        <v>2</v>
      </c>
    </row>
    <row r="672" spans="7:12" x14ac:dyDescent="0.4">
      <c r="G672" t="s">
        <v>1119</v>
      </c>
      <c r="H672">
        <v>7</v>
      </c>
      <c r="I672" t="s">
        <v>208</v>
      </c>
      <c r="J672">
        <v>2</v>
      </c>
    </row>
    <row r="673" spans="7:10" x14ac:dyDescent="0.4">
      <c r="G673" t="s">
        <v>42</v>
      </c>
      <c r="H673">
        <v>8</v>
      </c>
      <c r="I673" t="s">
        <v>210</v>
      </c>
      <c r="J673">
        <v>6</v>
      </c>
    </row>
    <row r="674" spans="7:10" x14ac:dyDescent="0.4">
      <c r="G674" t="s">
        <v>220</v>
      </c>
      <c r="H674">
        <v>4</v>
      </c>
      <c r="I674" t="s">
        <v>211</v>
      </c>
      <c r="J674">
        <v>3</v>
      </c>
    </row>
    <row r="675" spans="7:10" x14ac:dyDescent="0.4">
      <c r="G675" t="s">
        <v>780</v>
      </c>
      <c r="H675">
        <v>7</v>
      </c>
      <c r="I675" t="s">
        <v>212</v>
      </c>
      <c r="J675">
        <v>1</v>
      </c>
    </row>
    <row r="676" spans="7:10" x14ac:dyDescent="0.4">
      <c r="G676" t="s">
        <v>384</v>
      </c>
      <c r="H676">
        <v>2</v>
      </c>
      <c r="I676" t="s">
        <v>213</v>
      </c>
      <c r="J676">
        <v>4</v>
      </c>
    </row>
    <row r="677" spans="7:10" x14ac:dyDescent="0.4">
      <c r="G677" t="s">
        <v>230</v>
      </c>
      <c r="H677">
        <v>2</v>
      </c>
      <c r="I677" t="s">
        <v>215</v>
      </c>
      <c r="J677">
        <v>4</v>
      </c>
    </row>
    <row r="678" spans="7:10" x14ac:dyDescent="0.4">
      <c r="G678" t="s">
        <v>1162</v>
      </c>
      <c r="H678">
        <v>1</v>
      </c>
      <c r="I678" t="s">
        <v>216</v>
      </c>
      <c r="J678">
        <v>6</v>
      </c>
    </row>
    <row r="679" spans="7:10" x14ac:dyDescent="0.4">
      <c r="G679" t="s">
        <v>383</v>
      </c>
      <c r="H679">
        <v>2</v>
      </c>
      <c r="I679" t="s">
        <v>217</v>
      </c>
      <c r="J679">
        <v>4</v>
      </c>
    </row>
    <row r="680" spans="7:10" x14ac:dyDescent="0.4">
      <c r="G680" t="s">
        <v>880</v>
      </c>
      <c r="H680">
        <v>9</v>
      </c>
      <c r="I680" t="s">
        <v>218</v>
      </c>
      <c r="J680">
        <v>4</v>
      </c>
    </row>
    <row r="681" spans="7:10" x14ac:dyDescent="0.4">
      <c r="G681" t="s">
        <v>173</v>
      </c>
      <c r="H681">
        <v>18</v>
      </c>
      <c r="I681" t="s">
        <v>219</v>
      </c>
      <c r="J681">
        <v>7</v>
      </c>
    </row>
    <row r="682" spans="7:10" x14ac:dyDescent="0.4">
      <c r="G682" t="s">
        <v>1123</v>
      </c>
      <c r="H682">
        <v>9</v>
      </c>
      <c r="I682" t="s">
        <v>220</v>
      </c>
      <c r="J682">
        <v>3</v>
      </c>
    </row>
    <row r="683" spans="7:10" x14ac:dyDescent="0.4">
      <c r="G683" t="s">
        <v>877</v>
      </c>
      <c r="H683">
        <v>16</v>
      </c>
      <c r="I683" t="s">
        <v>209</v>
      </c>
      <c r="J683">
        <v>1</v>
      </c>
    </row>
    <row r="684" spans="7:10" x14ac:dyDescent="0.4">
      <c r="G684" t="s">
        <v>878</v>
      </c>
      <c r="H684">
        <v>13</v>
      </c>
      <c r="I684" t="s">
        <v>214</v>
      </c>
      <c r="J684">
        <v>4</v>
      </c>
    </row>
    <row r="685" spans="7:10" x14ac:dyDescent="0.4">
      <c r="G685" t="s">
        <v>879</v>
      </c>
      <c r="H685">
        <v>12</v>
      </c>
      <c r="I685" t="s">
        <v>192</v>
      </c>
      <c r="J685">
        <v>1</v>
      </c>
    </row>
    <row r="686" spans="7:10" x14ac:dyDescent="0.4">
      <c r="G686" t="s">
        <v>1436</v>
      </c>
      <c r="H686">
        <v>1</v>
      </c>
      <c r="I686" t="s">
        <v>193</v>
      </c>
      <c r="J686">
        <v>1</v>
      </c>
    </row>
    <row r="687" spans="7:10" x14ac:dyDescent="0.4">
      <c r="G687" t="s">
        <v>61</v>
      </c>
      <c r="H687">
        <v>8</v>
      </c>
      <c r="I687" t="s">
        <v>332</v>
      </c>
      <c r="J687">
        <v>2</v>
      </c>
    </row>
    <row r="688" spans="7:10" x14ac:dyDescent="0.4">
      <c r="G688" t="s">
        <v>63</v>
      </c>
      <c r="H688">
        <v>9</v>
      </c>
      <c r="I688" t="s">
        <v>195</v>
      </c>
      <c r="J688">
        <v>1</v>
      </c>
    </row>
    <row r="689" spans="7:10" x14ac:dyDescent="0.4">
      <c r="G689" t="s">
        <v>56</v>
      </c>
      <c r="H689">
        <v>7</v>
      </c>
      <c r="I689" t="s">
        <v>196</v>
      </c>
      <c r="J689">
        <v>1</v>
      </c>
    </row>
    <row r="690" spans="7:10" x14ac:dyDescent="0.4">
      <c r="G690" t="s">
        <v>57</v>
      </c>
      <c r="H690">
        <v>6</v>
      </c>
      <c r="I690" t="s">
        <v>197</v>
      </c>
      <c r="J690">
        <v>1</v>
      </c>
    </row>
    <row r="691" spans="7:10" x14ac:dyDescent="0.4">
      <c r="G691" t="s">
        <v>74</v>
      </c>
      <c r="H691">
        <v>7</v>
      </c>
      <c r="I691" t="s">
        <v>198</v>
      </c>
      <c r="J691">
        <v>1</v>
      </c>
    </row>
    <row r="692" spans="7:10" x14ac:dyDescent="0.4">
      <c r="G692" t="s">
        <v>75</v>
      </c>
      <c r="H692">
        <v>7</v>
      </c>
      <c r="I692" t="s">
        <v>199</v>
      </c>
      <c r="J692">
        <v>1</v>
      </c>
    </row>
    <row r="693" spans="7:10" x14ac:dyDescent="0.4">
      <c r="G693" t="s">
        <v>76</v>
      </c>
      <c r="H693">
        <v>3</v>
      </c>
      <c r="I693" t="s">
        <v>200</v>
      </c>
      <c r="J693">
        <v>1</v>
      </c>
    </row>
    <row r="694" spans="7:10" x14ac:dyDescent="0.4">
      <c r="G694" t="s">
        <v>80</v>
      </c>
      <c r="H694">
        <v>6</v>
      </c>
      <c r="I694" t="s">
        <v>201</v>
      </c>
      <c r="J694">
        <v>1</v>
      </c>
    </row>
    <row r="695" spans="7:10" x14ac:dyDescent="0.4">
      <c r="G695" t="s">
        <v>79</v>
      </c>
      <c r="H695">
        <v>11</v>
      </c>
      <c r="I695" t="s">
        <v>202</v>
      </c>
      <c r="J695">
        <v>1</v>
      </c>
    </row>
    <row r="696" spans="7:10" x14ac:dyDescent="0.4">
      <c r="G696" t="s">
        <v>78</v>
      </c>
      <c r="H696">
        <v>18</v>
      </c>
      <c r="I696" t="s">
        <v>271</v>
      </c>
      <c r="J696">
        <v>1</v>
      </c>
    </row>
    <row r="697" spans="7:10" x14ac:dyDescent="0.4">
      <c r="G697" t="s">
        <v>1164</v>
      </c>
      <c r="H697">
        <v>1</v>
      </c>
      <c r="I697" t="s">
        <v>273</v>
      </c>
      <c r="J697">
        <v>1</v>
      </c>
    </row>
    <row r="698" spans="7:10" x14ac:dyDescent="0.4">
      <c r="G698" t="s">
        <v>720</v>
      </c>
      <c r="H698">
        <v>6</v>
      </c>
      <c r="I698" t="s">
        <v>274</v>
      </c>
      <c r="J698">
        <v>5</v>
      </c>
    </row>
    <row r="699" spans="7:10" x14ac:dyDescent="0.4">
      <c r="G699" t="s">
        <v>1652</v>
      </c>
      <c r="H699">
        <v>1</v>
      </c>
      <c r="I699" t="s">
        <v>275</v>
      </c>
      <c r="J699">
        <v>4</v>
      </c>
    </row>
    <row r="700" spans="7:10" x14ac:dyDescent="0.4">
      <c r="G700" t="s">
        <v>571</v>
      </c>
      <c r="H700">
        <v>9</v>
      </c>
      <c r="I700" t="s">
        <v>276</v>
      </c>
      <c r="J700">
        <v>2</v>
      </c>
    </row>
    <row r="701" spans="7:10" x14ac:dyDescent="0.4">
      <c r="G701" t="s">
        <v>572</v>
      </c>
      <c r="H701">
        <v>11</v>
      </c>
      <c r="I701" t="s">
        <v>277</v>
      </c>
      <c r="J701">
        <v>1</v>
      </c>
    </row>
    <row r="702" spans="7:10" x14ac:dyDescent="0.4">
      <c r="G702" t="s">
        <v>1355</v>
      </c>
      <c r="H702">
        <v>8</v>
      </c>
      <c r="I702" t="s">
        <v>278</v>
      </c>
      <c r="J702">
        <v>2</v>
      </c>
    </row>
    <row r="703" spans="7:10" x14ac:dyDescent="0.4">
      <c r="G703" t="s">
        <v>1380</v>
      </c>
      <c r="H703">
        <v>1</v>
      </c>
      <c r="I703" t="s">
        <v>279</v>
      </c>
      <c r="J703">
        <v>6</v>
      </c>
    </row>
    <row r="704" spans="7:10" x14ac:dyDescent="0.4">
      <c r="G704" t="s">
        <v>1414</v>
      </c>
      <c r="H704">
        <v>1</v>
      </c>
      <c r="I704" t="s">
        <v>280</v>
      </c>
      <c r="J704">
        <v>3</v>
      </c>
    </row>
    <row r="705" spans="7:10" x14ac:dyDescent="0.4">
      <c r="G705" t="s">
        <v>1480</v>
      </c>
      <c r="H705">
        <v>1</v>
      </c>
      <c r="I705" t="s">
        <v>281</v>
      </c>
      <c r="J705">
        <v>1</v>
      </c>
    </row>
    <row r="706" spans="7:10" x14ac:dyDescent="0.4">
      <c r="G706" t="s">
        <v>1482</v>
      </c>
      <c r="H706">
        <v>1</v>
      </c>
      <c r="I706" t="s">
        <v>282</v>
      </c>
      <c r="J706">
        <v>2</v>
      </c>
    </row>
    <row r="707" spans="7:10" x14ac:dyDescent="0.4">
      <c r="G707" t="s">
        <v>1483</v>
      </c>
      <c r="H707">
        <v>1</v>
      </c>
      <c r="I707" t="s">
        <v>283</v>
      </c>
      <c r="J707">
        <v>4</v>
      </c>
    </row>
    <row r="708" spans="7:10" x14ac:dyDescent="0.4">
      <c r="G708" t="s">
        <v>1484</v>
      </c>
      <c r="H708">
        <v>1</v>
      </c>
      <c r="I708" t="s">
        <v>284</v>
      </c>
      <c r="J708">
        <v>5</v>
      </c>
    </row>
    <row r="709" spans="7:10" x14ac:dyDescent="0.4">
      <c r="G709" t="s">
        <v>1485</v>
      </c>
      <c r="H709">
        <v>2</v>
      </c>
      <c r="I709" t="s">
        <v>285</v>
      </c>
      <c r="J709">
        <v>2</v>
      </c>
    </row>
    <row r="710" spans="7:10" x14ac:dyDescent="0.4">
      <c r="G710" t="s">
        <v>1486</v>
      </c>
      <c r="H710">
        <v>1</v>
      </c>
      <c r="I710" t="s">
        <v>286</v>
      </c>
      <c r="J710">
        <v>3</v>
      </c>
    </row>
    <row r="711" spans="7:10" x14ac:dyDescent="0.4">
      <c r="G711" t="s">
        <v>897</v>
      </c>
      <c r="H711">
        <v>2</v>
      </c>
      <c r="I711" t="s">
        <v>287</v>
      </c>
      <c r="J711">
        <v>1</v>
      </c>
    </row>
    <row r="712" spans="7:10" x14ac:dyDescent="0.4">
      <c r="G712" t="s">
        <v>1488</v>
      </c>
      <c r="H712">
        <v>1</v>
      </c>
      <c r="I712" t="s">
        <v>272</v>
      </c>
      <c r="J712">
        <v>1</v>
      </c>
    </row>
    <row r="713" spans="7:10" x14ac:dyDescent="0.4">
      <c r="G713" t="s">
        <v>1489</v>
      </c>
      <c r="H713">
        <v>1</v>
      </c>
      <c r="I713" t="s">
        <v>42</v>
      </c>
      <c r="J713">
        <v>7</v>
      </c>
    </row>
    <row r="714" spans="7:10" x14ac:dyDescent="0.4">
      <c r="G714" t="s">
        <v>1490</v>
      </c>
      <c r="H714">
        <v>1</v>
      </c>
      <c r="I714" t="s">
        <v>761</v>
      </c>
      <c r="J714">
        <v>1</v>
      </c>
    </row>
    <row r="715" spans="7:10" x14ac:dyDescent="0.4">
      <c r="G715" t="s">
        <v>1491</v>
      </c>
      <c r="H715">
        <v>1</v>
      </c>
      <c r="I715" t="s">
        <v>762</v>
      </c>
      <c r="J715">
        <v>1</v>
      </c>
    </row>
    <row r="716" spans="7:10" x14ac:dyDescent="0.4">
      <c r="G716" t="s">
        <v>1492</v>
      </c>
      <c r="H716">
        <v>1</v>
      </c>
      <c r="I716" t="s">
        <v>763</v>
      </c>
      <c r="J716">
        <v>1</v>
      </c>
    </row>
    <row r="717" spans="7:10" x14ac:dyDescent="0.4">
      <c r="G717" t="s">
        <v>1493</v>
      </c>
      <c r="H717">
        <v>1</v>
      </c>
      <c r="I717" t="s">
        <v>764</v>
      </c>
      <c r="J717">
        <v>1</v>
      </c>
    </row>
    <row r="718" spans="7:10" x14ac:dyDescent="0.4">
      <c r="G718" t="s">
        <v>1494</v>
      </c>
      <c r="H718">
        <v>1</v>
      </c>
      <c r="I718" t="s">
        <v>765</v>
      </c>
      <c r="J718">
        <v>1</v>
      </c>
    </row>
    <row r="719" spans="7:10" x14ac:dyDescent="0.4">
      <c r="G719" t="s">
        <v>1495</v>
      </c>
      <c r="H719">
        <v>1</v>
      </c>
      <c r="I719" t="s">
        <v>766</v>
      </c>
      <c r="J719">
        <v>1</v>
      </c>
    </row>
    <row r="720" spans="7:10" x14ac:dyDescent="0.4">
      <c r="G720" t="s">
        <v>1496</v>
      </c>
      <c r="H720">
        <v>1</v>
      </c>
      <c r="I720" t="s">
        <v>767</v>
      </c>
      <c r="J720">
        <v>1</v>
      </c>
    </row>
    <row r="721" spans="7:10" x14ac:dyDescent="0.4">
      <c r="G721" t="s">
        <v>1481</v>
      </c>
      <c r="H721">
        <v>1</v>
      </c>
      <c r="I721" t="s">
        <v>768</v>
      </c>
      <c r="J721">
        <v>1</v>
      </c>
    </row>
    <row r="722" spans="7:10" x14ac:dyDescent="0.4">
      <c r="G722" t="s">
        <v>1487</v>
      </c>
      <c r="H722">
        <v>1</v>
      </c>
      <c r="I722" t="s">
        <v>769</v>
      </c>
      <c r="J722">
        <v>1</v>
      </c>
    </row>
    <row r="723" spans="7:10" x14ac:dyDescent="0.4">
      <c r="G723" t="s">
        <v>1497</v>
      </c>
      <c r="H723">
        <v>1</v>
      </c>
      <c r="I723" t="s">
        <v>770</v>
      </c>
      <c r="J723">
        <v>1</v>
      </c>
    </row>
    <row r="724" spans="7:10" x14ac:dyDescent="0.4">
      <c r="G724" t="s">
        <v>1498</v>
      </c>
      <c r="H724">
        <v>1</v>
      </c>
      <c r="I724" t="s">
        <v>771</v>
      </c>
      <c r="J724">
        <v>1</v>
      </c>
    </row>
    <row r="725" spans="7:10" x14ac:dyDescent="0.4">
      <c r="G725" t="s">
        <v>1499</v>
      </c>
      <c r="H725">
        <v>1</v>
      </c>
      <c r="I725" t="s">
        <v>772</v>
      </c>
      <c r="J725">
        <v>1</v>
      </c>
    </row>
    <row r="726" spans="7:10" x14ac:dyDescent="0.4">
      <c r="G726" t="s">
        <v>1500</v>
      </c>
      <c r="H726">
        <v>1</v>
      </c>
      <c r="I726" t="s">
        <v>773</v>
      </c>
      <c r="J726">
        <v>1</v>
      </c>
    </row>
    <row r="727" spans="7:10" x14ac:dyDescent="0.4">
      <c r="G727" t="s">
        <v>1146</v>
      </c>
      <c r="H727">
        <v>1</v>
      </c>
      <c r="I727" t="s">
        <v>774</v>
      </c>
      <c r="J727">
        <v>1</v>
      </c>
    </row>
    <row r="728" spans="7:10" x14ac:dyDescent="0.4">
      <c r="G728" t="s">
        <v>1147</v>
      </c>
      <c r="H728">
        <v>1</v>
      </c>
      <c r="I728" t="s">
        <v>775</v>
      </c>
      <c r="J728">
        <v>1</v>
      </c>
    </row>
    <row r="729" spans="7:10" x14ac:dyDescent="0.4">
      <c r="G729" t="s">
        <v>1641</v>
      </c>
      <c r="H729">
        <v>1</v>
      </c>
      <c r="I729" t="s">
        <v>776</v>
      </c>
      <c r="J729">
        <v>1</v>
      </c>
    </row>
    <row r="730" spans="7:10" x14ac:dyDescent="0.4">
      <c r="G730" t="s">
        <v>1204</v>
      </c>
      <c r="H730">
        <v>1</v>
      </c>
      <c r="I730" t="s">
        <v>777</v>
      </c>
      <c r="J730">
        <v>1</v>
      </c>
    </row>
    <row r="731" spans="7:10" x14ac:dyDescent="0.4">
      <c r="G731" t="s">
        <v>1205</v>
      </c>
      <c r="H731">
        <v>1</v>
      </c>
      <c r="I731" t="s">
        <v>778</v>
      </c>
      <c r="J731">
        <v>1</v>
      </c>
    </row>
    <row r="732" spans="7:10" x14ac:dyDescent="0.4">
      <c r="G732" t="s">
        <v>636</v>
      </c>
      <c r="H732">
        <v>2</v>
      </c>
      <c r="I732" t="s">
        <v>779</v>
      </c>
      <c r="J732">
        <v>2</v>
      </c>
    </row>
    <row r="733" spans="7:10" x14ac:dyDescent="0.4">
      <c r="G733" t="s">
        <v>1206</v>
      </c>
      <c r="H733">
        <v>1</v>
      </c>
      <c r="I733" t="s">
        <v>780</v>
      </c>
      <c r="J733">
        <v>6</v>
      </c>
    </row>
    <row r="734" spans="7:10" x14ac:dyDescent="0.4">
      <c r="G734" t="s">
        <v>1207</v>
      </c>
      <c r="H734">
        <v>1</v>
      </c>
      <c r="I734" t="s">
        <v>781</v>
      </c>
      <c r="J734">
        <v>5</v>
      </c>
    </row>
    <row r="735" spans="7:10" x14ac:dyDescent="0.4">
      <c r="G735" t="s">
        <v>1680</v>
      </c>
      <c r="H735">
        <v>1</v>
      </c>
      <c r="I735" t="s">
        <v>139</v>
      </c>
      <c r="J735">
        <v>1</v>
      </c>
    </row>
    <row r="736" spans="7:10" x14ac:dyDescent="0.4">
      <c r="G736" t="s">
        <v>638</v>
      </c>
      <c r="H736">
        <v>7</v>
      </c>
      <c r="I736" t="s">
        <v>147</v>
      </c>
      <c r="J736">
        <v>2</v>
      </c>
    </row>
    <row r="737" spans="7:10" x14ac:dyDescent="0.4">
      <c r="G737" t="s">
        <v>1208</v>
      </c>
      <c r="H737">
        <v>1</v>
      </c>
      <c r="I737" t="s">
        <v>148</v>
      </c>
      <c r="J737">
        <v>2</v>
      </c>
    </row>
    <row r="738" spans="7:10" x14ac:dyDescent="0.4">
      <c r="G738" t="s">
        <v>1209</v>
      </c>
      <c r="H738">
        <v>1</v>
      </c>
      <c r="I738" t="s">
        <v>149</v>
      </c>
      <c r="J738">
        <v>3</v>
      </c>
    </row>
    <row r="739" spans="7:10" x14ac:dyDescent="0.4">
      <c r="G739" t="s">
        <v>1429</v>
      </c>
      <c r="H739">
        <v>1</v>
      </c>
      <c r="I739" t="s">
        <v>150</v>
      </c>
      <c r="J739">
        <v>4</v>
      </c>
    </row>
    <row r="740" spans="7:10" x14ac:dyDescent="0.4">
      <c r="G740" t="s">
        <v>1430</v>
      </c>
      <c r="H740">
        <v>1</v>
      </c>
      <c r="I740" t="s">
        <v>356</v>
      </c>
      <c r="J740">
        <v>1</v>
      </c>
    </row>
    <row r="741" spans="7:10" x14ac:dyDescent="0.4">
      <c r="G741" t="s">
        <v>1431</v>
      </c>
      <c r="H741">
        <v>1</v>
      </c>
      <c r="I741" t="s">
        <v>138</v>
      </c>
      <c r="J741">
        <v>1</v>
      </c>
    </row>
    <row r="742" spans="7:10" x14ac:dyDescent="0.4">
      <c r="G742" t="s">
        <v>1432</v>
      </c>
      <c r="H742">
        <v>1</v>
      </c>
      <c r="I742" t="s">
        <v>140</v>
      </c>
      <c r="J742">
        <v>1</v>
      </c>
    </row>
    <row r="743" spans="7:10" x14ac:dyDescent="0.4">
      <c r="G743" t="s">
        <v>1433</v>
      </c>
      <c r="H743">
        <v>1</v>
      </c>
      <c r="I743" t="s">
        <v>141</v>
      </c>
      <c r="J743">
        <v>1</v>
      </c>
    </row>
    <row r="744" spans="7:10" x14ac:dyDescent="0.4">
      <c r="G744" t="s">
        <v>1345</v>
      </c>
      <c r="H744">
        <v>1</v>
      </c>
      <c r="I744" t="s">
        <v>358</v>
      </c>
      <c r="J744">
        <v>1</v>
      </c>
    </row>
    <row r="745" spans="7:10" x14ac:dyDescent="0.4">
      <c r="G745" t="s">
        <v>412</v>
      </c>
      <c r="H745">
        <v>3</v>
      </c>
      <c r="I745" t="s">
        <v>142</v>
      </c>
      <c r="J745">
        <v>1</v>
      </c>
    </row>
    <row r="746" spans="7:10" x14ac:dyDescent="0.4">
      <c r="G746" t="s">
        <v>1549</v>
      </c>
      <c r="H746">
        <v>1</v>
      </c>
      <c r="I746" t="s">
        <v>143</v>
      </c>
      <c r="J746">
        <v>1</v>
      </c>
    </row>
    <row r="747" spans="7:10" x14ac:dyDescent="0.4">
      <c r="G747" t="s">
        <v>1550</v>
      </c>
      <c r="H747">
        <v>1</v>
      </c>
      <c r="I747" t="s">
        <v>144</v>
      </c>
      <c r="J747">
        <v>1</v>
      </c>
    </row>
    <row r="748" spans="7:10" x14ac:dyDescent="0.4">
      <c r="G748" t="s">
        <v>1551</v>
      </c>
      <c r="H748">
        <v>1</v>
      </c>
      <c r="I748" t="s">
        <v>145</v>
      </c>
      <c r="J748">
        <v>1</v>
      </c>
    </row>
    <row r="749" spans="7:10" x14ac:dyDescent="0.4">
      <c r="G749" t="s">
        <v>1373</v>
      </c>
      <c r="H749">
        <v>1</v>
      </c>
      <c r="I749" t="s">
        <v>146</v>
      </c>
      <c r="J749">
        <v>1</v>
      </c>
    </row>
    <row r="750" spans="7:10" x14ac:dyDescent="0.4">
      <c r="G750" t="s">
        <v>1374</v>
      </c>
      <c r="H750">
        <v>1</v>
      </c>
      <c r="I750" t="s">
        <v>665</v>
      </c>
      <c r="J750">
        <v>1</v>
      </c>
    </row>
    <row r="751" spans="7:10" x14ac:dyDescent="0.4">
      <c r="G751" t="s">
        <v>740</v>
      </c>
      <c r="H751">
        <v>2</v>
      </c>
      <c r="I751" t="s">
        <v>183</v>
      </c>
      <c r="J751">
        <v>2</v>
      </c>
    </row>
    <row r="752" spans="7:10" x14ac:dyDescent="0.4">
      <c r="G752" t="s">
        <v>1375</v>
      </c>
      <c r="H752">
        <v>1</v>
      </c>
      <c r="I752" t="s">
        <v>666</v>
      </c>
      <c r="J752">
        <v>2</v>
      </c>
    </row>
    <row r="753" spans="7:10" x14ac:dyDescent="0.4">
      <c r="G753" t="s">
        <v>1660</v>
      </c>
      <c r="H753">
        <v>1</v>
      </c>
      <c r="I753" t="s">
        <v>229</v>
      </c>
      <c r="J753">
        <v>1</v>
      </c>
    </row>
    <row r="754" spans="7:10" x14ac:dyDescent="0.4">
      <c r="G754" t="s">
        <v>388</v>
      </c>
      <c r="H754">
        <v>2</v>
      </c>
      <c r="I754" t="s">
        <v>668</v>
      </c>
      <c r="J754">
        <v>1</v>
      </c>
    </row>
    <row r="755" spans="7:10" x14ac:dyDescent="0.4">
      <c r="G755" t="s">
        <v>1233</v>
      </c>
      <c r="H755">
        <v>1</v>
      </c>
      <c r="I755" t="s">
        <v>674</v>
      </c>
      <c r="J755">
        <v>1</v>
      </c>
    </row>
    <row r="756" spans="7:10" x14ac:dyDescent="0.4">
      <c r="G756" t="s">
        <v>380</v>
      </c>
      <c r="H756">
        <v>2</v>
      </c>
      <c r="I756" t="s">
        <v>226</v>
      </c>
      <c r="J756">
        <v>1</v>
      </c>
    </row>
    <row r="757" spans="7:10" x14ac:dyDescent="0.4">
      <c r="G757" t="s">
        <v>1341</v>
      </c>
      <c r="H757">
        <v>1</v>
      </c>
      <c r="I757" t="s">
        <v>227</v>
      </c>
      <c r="J757">
        <v>1</v>
      </c>
    </row>
    <row r="758" spans="7:10" x14ac:dyDescent="0.4">
      <c r="G758" t="s">
        <v>1441</v>
      </c>
      <c r="H758">
        <v>1</v>
      </c>
      <c r="I758" t="s">
        <v>228</v>
      </c>
      <c r="J758">
        <v>1</v>
      </c>
    </row>
    <row r="759" spans="7:10" x14ac:dyDescent="0.4">
      <c r="G759" t="s">
        <v>1235</v>
      </c>
      <c r="H759">
        <v>1</v>
      </c>
      <c r="I759" t="s">
        <v>184</v>
      </c>
      <c r="J759">
        <v>2</v>
      </c>
    </row>
    <row r="760" spans="7:10" x14ac:dyDescent="0.4">
      <c r="G760" t="s">
        <v>1120</v>
      </c>
      <c r="H760">
        <v>1</v>
      </c>
      <c r="I760" t="s">
        <v>679</v>
      </c>
      <c r="J760">
        <v>2</v>
      </c>
    </row>
    <row r="761" spans="7:10" x14ac:dyDescent="0.4">
      <c r="G761" t="s">
        <v>1302</v>
      </c>
      <c r="H761">
        <v>1</v>
      </c>
      <c r="I761" t="s">
        <v>680</v>
      </c>
      <c r="J761">
        <v>1</v>
      </c>
    </row>
    <row r="762" spans="7:10" x14ac:dyDescent="0.4">
      <c r="G762" t="s">
        <v>1217</v>
      </c>
      <c r="H762">
        <v>1</v>
      </c>
      <c r="I762" t="s">
        <v>681</v>
      </c>
      <c r="J762">
        <v>2</v>
      </c>
    </row>
    <row r="763" spans="7:10" x14ac:dyDescent="0.4">
      <c r="G763" t="s">
        <v>1218</v>
      </c>
      <c r="H763">
        <v>1</v>
      </c>
      <c r="I763" t="s">
        <v>684</v>
      </c>
      <c r="J763">
        <v>5</v>
      </c>
    </row>
    <row r="764" spans="7:10" x14ac:dyDescent="0.4">
      <c r="G764" t="s">
        <v>1140</v>
      </c>
      <c r="H764">
        <v>1</v>
      </c>
      <c r="I764" t="s">
        <v>225</v>
      </c>
      <c r="J764">
        <v>1</v>
      </c>
    </row>
    <row r="765" spans="7:10" x14ac:dyDescent="0.4">
      <c r="G765" t="s">
        <v>1151</v>
      </c>
      <c r="H765">
        <v>1</v>
      </c>
      <c r="I765" t="s">
        <v>174</v>
      </c>
      <c r="J765">
        <v>7</v>
      </c>
    </row>
    <row r="766" spans="7:10" x14ac:dyDescent="0.4">
      <c r="G766" t="s">
        <v>1152</v>
      </c>
      <c r="H766">
        <v>1</v>
      </c>
      <c r="I766" t="s">
        <v>182</v>
      </c>
      <c r="J766">
        <v>1</v>
      </c>
    </row>
    <row r="767" spans="7:10" x14ac:dyDescent="0.4">
      <c r="G767" t="s">
        <v>1153</v>
      </c>
      <c r="H767">
        <v>1</v>
      </c>
      <c r="I767" t="s">
        <v>81</v>
      </c>
      <c r="J767">
        <v>1</v>
      </c>
    </row>
    <row r="768" spans="7:10" x14ac:dyDescent="0.4">
      <c r="G768" t="s">
        <v>1154</v>
      </c>
      <c r="H768">
        <v>1</v>
      </c>
      <c r="I768" t="s">
        <v>132</v>
      </c>
      <c r="J768">
        <v>1</v>
      </c>
    </row>
    <row r="769" spans="7:10" x14ac:dyDescent="0.4">
      <c r="G769" t="s">
        <v>1405</v>
      </c>
      <c r="H769">
        <v>1</v>
      </c>
      <c r="I769" t="s">
        <v>311</v>
      </c>
      <c r="J769">
        <v>1</v>
      </c>
    </row>
    <row r="770" spans="7:10" x14ac:dyDescent="0.4">
      <c r="G770" t="s">
        <v>1411</v>
      </c>
      <c r="H770">
        <v>1</v>
      </c>
      <c r="I770" t="s">
        <v>309</v>
      </c>
      <c r="J770">
        <v>1</v>
      </c>
    </row>
    <row r="771" spans="7:10" x14ac:dyDescent="0.4">
      <c r="G771" t="s">
        <v>1265</v>
      </c>
      <c r="H771">
        <v>1</v>
      </c>
      <c r="I771" t="s">
        <v>310</v>
      </c>
      <c r="J771">
        <v>1</v>
      </c>
    </row>
    <row r="772" spans="7:10" x14ac:dyDescent="0.4">
      <c r="G772" t="s">
        <v>1347</v>
      </c>
      <c r="H772">
        <v>1</v>
      </c>
      <c r="I772" t="s">
        <v>881</v>
      </c>
      <c r="J772">
        <v>5</v>
      </c>
    </row>
    <row r="773" spans="7:10" x14ac:dyDescent="0.4">
      <c r="G773" t="s">
        <v>1348</v>
      </c>
      <c r="H773">
        <v>1</v>
      </c>
      <c r="I773" t="s">
        <v>882</v>
      </c>
      <c r="J773">
        <v>4</v>
      </c>
    </row>
    <row r="774" spans="7:10" x14ac:dyDescent="0.4">
      <c r="G774" t="s">
        <v>223</v>
      </c>
      <c r="H774">
        <v>2</v>
      </c>
      <c r="I774" t="s">
        <v>308</v>
      </c>
      <c r="J774">
        <v>1</v>
      </c>
    </row>
    <row r="775" spans="7:10" x14ac:dyDescent="0.4">
      <c r="G775" t="s">
        <v>1227</v>
      </c>
      <c r="H775">
        <v>1</v>
      </c>
      <c r="I775" t="s">
        <v>877</v>
      </c>
      <c r="J775">
        <v>15</v>
      </c>
    </row>
    <row r="776" spans="7:10" x14ac:dyDescent="0.4">
      <c r="G776" t="s">
        <v>1280</v>
      </c>
      <c r="H776">
        <v>1</v>
      </c>
      <c r="I776" t="s">
        <v>878</v>
      </c>
      <c r="J776">
        <v>12</v>
      </c>
    </row>
    <row r="777" spans="7:10" x14ac:dyDescent="0.4">
      <c r="G777" t="s">
        <v>1221</v>
      </c>
      <c r="H777">
        <v>1</v>
      </c>
      <c r="I777" t="s">
        <v>879</v>
      </c>
      <c r="J777">
        <v>11</v>
      </c>
    </row>
    <row r="778" spans="7:10" x14ac:dyDescent="0.4">
      <c r="G778" t="s">
        <v>1381</v>
      </c>
      <c r="H778">
        <v>1</v>
      </c>
      <c r="I778" t="s">
        <v>880</v>
      </c>
      <c r="J778">
        <v>8</v>
      </c>
    </row>
    <row r="779" spans="7:10" x14ac:dyDescent="0.4">
      <c r="G779" t="s">
        <v>401</v>
      </c>
      <c r="H779">
        <v>2</v>
      </c>
      <c r="I779" t="s">
        <v>230</v>
      </c>
      <c r="J779">
        <v>1</v>
      </c>
    </row>
    <row r="780" spans="7:10" x14ac:dyDescent="0.4">
      <c r="G780" t="s">
        <v>1557</v>
      </c>
      <c r="H780">
        <v>1</v>
      </c>
      <c r="I780" t="s">
        <v>47</v>
      </c>
      <c r="J780">
        <v>1</v>
      </c>
    </row>
    <row r="781" spans="7:10" x14ac:dyDescent="0.4">
      <c r="G781" t="s">
        <v>360</v>
      </c>
      <c r="H781">
        <v>3</v>
      </c>
      <c r="I781" t="s">
        <v>48</v>
      </c>
      <c r="J781">
        <v>3</v>
      </c>
    </row>
    <row r="782" spans="7:10" x14ac:dyDescent="0.4">
      <c r="G782" t="s">
        <v>362</v>
      </c>
      <c r="H782">
        <v>3</v>
      </c>
      <c r="I782" t="s">
        <v>49</v>
      </c>
      <c r="J782">
        <v>1</v>
      </c>
    </row>
    <row r="783" spans="7:10" x14ac:dyDescent="0.4">
      <c r="G783" t="s">
        <v>652</v>
      </c>
      <c r="H783">
        <v>2</v>
      </c>
      <c r="I783" t="s">
        <v>50</v>
      </c>
      <c r="J783">
        <v>1</v>
      </c>
    </row>
    <row r="784" spans="7:10" x14ac:dyDescent="0.4">
      <c r="G784" t="s">
        <v>1458</v>
      </c>
      <c r="H784">
        <v>1</v>
      </c>
      <c r="I784" t="s">
        <v>51</v>
      </c>
      <c r="J784">
        <v>2</v>
      </c>
    </row>
    <row r="785" spans="7:10" x14ac:dyDescent="0.4">
      <c r="G785" t="s">
        <v>891</v>
      </c>
      <c r="H785">
        <v>2</v>
      </c>
      <c r="I785" t="s">
        <v>52</v>
      </c>
      <c r="J785">
        <v>2</v>
      </c>
    </row>
    <row r="786" spans="7:10" x14ac:dyDescent="0.4">
      <c r="G786" t="s">
        <v>1501</v>
      </c>
      <c r="H786">
        <v>2</v>
      </c>
      <c r="I786" t="s">
        <v>53</v>
      </c>
      <c r="J786">
        <v>1</v>
      </c>
    </row>
    <row r="787" spans="7:10" x14ac:dyDescent="0.4">
      <c r="G787" t="s">
        <v>1502</v>
      </c>
      <c r="H787">
        <v>1</v>
      </c>
      <c r="I787" t="s">
        <v>54</v>
      </c>
      <c r="J787">
        <v>1</v>
      </c>
    </row>
    <row r="788" spans="7:10" x14ac:dyDescent="0.4">
      <c r="G788" t="s">
        <v>923</v>
      </c>
      <c r="H788">
        <v>3</v>
      </c>
      <c r="I788" t="s">
        <v>55</v>
      </c>
      <c r="J788">
        <v>1</v>
      </c>
    </row>
    <row r="789" spans="7:10" x14ac:dyDescent="0.4">
      <c r="G789" t="s">
        <v>926</v>
      </c>
      <c r="H789">
        <v>2</v>
      </c>
      <c r="I789" t="s">
        <v>56</v>
      </c>
      <c r="J789">
        <v>6</v>
      </c>
    </row>
    <row r="790" spans="7:10" x14ac:dyDescent="0.4">
      <c r="G790" t="s">
        <v>933</v>
      </c>
      <c r="H790">
        <v>2</v>
      </c>
      <c r="I790" t="s">
        <v>57</v>
      </c>
      <c r="J790">
        <v>5</v>
      </c>
    </row>
    <row r="791" spans="7:10" x14ac:dyDescent="0.4">
      <c r="G791" t="s">
        <v>1503</v>
      </c>
      <c r="H791">
        <v>2</v>
      </c>
      <c r="I791" t="s">
        <v>58</v>
      </c>
      <c r="J791">
        <v>3</v>
      </c>
    </row>
    <row r="792" spans="7:10" x14ac:dyDescent="0.4">
      <c r="G792" t="s">
        <v>1505</v>
      </c>
      <c r="H792">
        <v>1</v>
      </c>
      <c r="I792" t="s">
        <v>59</v>
      </c>
      <c r="J792">
        <v>3</v>
      </c>
    </row>
    <row r="793" spans="7:10" x14ac:dyDescent="0.4">
      <c r="G793" t="s">
        <v>934</v>
      </c>
      <c r="H793">
        <v>2</v>
      </c>
      <c r="I793" t="s">
        <v>60</v>
      </c>
      <c r="J793">
        <v>2</v>
      </c>
    </row>
    <row r="794" spans="7:10" x14ac:dyDescent="0.4">
      <c r="G794" t="s">
        <v>1506</v>
      </c>
      <c r="H794">
        <v>1</v>
      </c>
      <c r="I794" t="s">
        <v>61</v>
      </c>
      <c r="J794">
        <v>7</v>
      </c>
    </row>
    <row r="795" spans="7:10" x14ac:dyDescent="0.4">
      <c r="G795" t="s">
        <v>1508</v>
      </c>
      <c r="H795">
        <v>1</v>
      </c>
      <c r="I795" t="s">
        <v>62</v>
      </c>
      <c r="J795">
        <v>6</v>
      </c>
    </row>
    <row r="796" spans="7:10" x14ac:dyDescent="0.4">
      <c r="G796" t="s">
        <v>1509</v>
      </c>
      <c r="H796">
        <v>1</v>
      </c>
      <c r="I796" t="s">
        <v>63</v>
      </c>
      <c r="J796">
        <v>8</v>
      </c>
    </row>
    <row r="797" spans="7:10" x14ac:dyDescent="0.4">
      <c r="G797" t="s">
        <v>1510</v>
      </c>
      <c r="H797">
        <v>2</v>
      </c>
      <c r="I797" t="s">
        <v>68</v>
      </c>
      <c r="J797">
        <v>3</v>
      </c>
    </row>
    <row r="798" spans="7:10" x14ac:dyDescent="0.4">
      <c r="G798" t="s">
        <v>1512</v>
      </c>
      <c r="H798">
        <v>1</v>
      </c>
      <c r="I798" t="s">
        <v>71</v>
      </c>
      <c r="J798">
        <v>3</v>
      </c>
    </row>
    <row r="799" spans="7:10" x14ac:dyDescent="0.4">
      <c r="G799" t="s">
        <v>1513</v>
      </c>
      <c r="H799">
        <v>1</v>
      </c>
      <c r="I799" t="s">
        <v>72</v>
      </c>
      <c r="J799">
        <v>2</v>
      </c>
    </row>
    <row r="800" spans="7:10" x14ac:dyDescent="0.4">
      <c r="G800" t="s">
        <v>1516</v>
      </c>
      <c r="H800">
        <v>1</v>
      </c>
      <c r="I800" t="s">
        <v>73</v>
      </c>
      <c r="J800">
        <v>2</v>
      </c>
    </row>
    <row r="801" spans="7:10" x14ac:dyDescent="0.4">
      <c r="G801" t="s">
        <v>1517</v>
      </c>
      <c r="H801">
        <v>1</v>
      </c>
      <c r="I801" t="s">
        <v>385</v>
      </c>
      <c r="J801">
        <v>1</v>
      </c>
    </row>
    <row r="802" spans="7:10" x14ac:dyDescent="0.4">
      <c r="G802" t="s">
        <v>1518</v>
      </c>
      <c r="H802">
        <v>1</v>
      </c>
      <c r="I802" t="s">
        <v>74</v>
      </c>
      <c r="J802">
        <v>6</v>
      </c>
    </row>
    <row r="803" spans="7:10" x14ac:dyDescent="0.4">
      <c r="G803" t="s">
        <v>1519</v>
      </c>
      <c r="H803">
        <v>1</v>
      </c>
      <c r="I803" t="s">
        <v>75</v>
      </c>
      <c r="J803">
        <v>6</v>
      </c>
    </row>
    <row r="804" spans="7:10" x14ac:dyDescent="0.4">
      <c r="G804" t="s">
        <v>1520</v>
      </c>
      <c r="H804">
        <v>2</v>
      </c>
      <c r="I804" t="s">
        <v>76</v>
      </c>
      <c r="J804">
        <v>2</v>
      </c>
    </row>
    <row r="805" spans="7:10" x14ac:dyDescent="0.4">
      <c r="G805" t="s">
        <v>1522</v>
      </c>
      <c r="H805">
        <v>1</v>
      </c>
      <c r="I805" t="s">
        <v>77</v>
      </c>
      <c r="J805">
        <v>2</v>
      </c>
    </row>
    <row r="806" spans="7:10" x14ac:dyDescent="0.4">
      <c r="G806" t="s">
        <v>1523</v>
      </c>
      <c r="H806">
        <v>1</v>
      </c>
      <c r="I806" t="s">
        <v>383</v>
      </c>
      <c r="J806">
        <v>1</v>
      </c>
    </row>
    <row r="807" spans="7:10" x14ac:dyDescent="0.4">
      <c r="G807" t="s">
        <v>1524</v>
      </c>
      <c r="H807">
        <v>1</v>
      </c>
      <c r="I807" t="s">
        <v>384</v>
      </c>
      <c r="J807">
        <v>1</v>
      </c>
    </row>
    <row r="808" spans="7:10" x14ac:dyDescent="0.4">
      <c r="G808" t="s">
        <v>1525</v>
      </c>
      <c r="H808">
        <v>1</v>
      </c>
      <c r="I808" t="s">
        <v>78</v>
      </c>
      <c r="J808">
        <v>17</v>
      </c>
    </row>
    <row r="809" spans="7:10" x14ac:dyDescent="0.4">
      <c r="G809" t="s">
        <v>1526</v>
      </c>
      <c r="H809">
        <v>1</v>
      </c>
      <c r="I809" t="s">
        <v>79</v>
      </c>
      <c r="J809">
        <v>10</v>
      </c>
    </row>
    <row r="810" spans="7:10" x14ac:dyDescent="0.4">
      <c r="G810" t="s">
        <v>1527</v>
      </c>
      <c r="H810">
        <v>1</v>
      </c>
      <c r="I810" t="s">
        <v>80</v>
      </c>
      <c r="J810">
        <v>5</v>
      </c>
    </row>
    <row r="811" spans="7:10" x14ac:dyDescent="0.4">
      <c r="G811" t="s">
        <v>1528</v>
      </c>
      <c r="H811">
        <v>1</v>
      </c>
      <c r="I811" t="s">
        <v>65</v>
      </c>
      <c r="J811">
        <v>1</v>
      </c>
    </row>
    <row r="812" spans="7:10" x14ac:dyDescent="0.4">
      <c r="G812" t="s">
        <v>1529</v>
      </c>
      <c r="H812">
        <v>1</v>
      </c>
      <c r="I812" t="s">
        <v>66</v>
      </c>
      <c r="J812">
        <v>1</v>
      </c>
    </row>
    <row r="813" spans="7:10" x14ac:dyDescent="0.4">
      <c r="G813" t="s">
        <v>892</v>
      </c>
      <c r="H813">
        <v>3</v>
      </c>
      <c r="I813" t="s">
        <v>67</v>
      </c>
      <c r="J813">
        <v>1</v>
      </c>
    </row>
    <row r="814" spans="7:10" x14ac:dyDescent="0.4">
      <c r="G814" t="s">
        <v>937</v>
      </c>
      <c r="H814">
        <v>3</v>
      </c>
      <c r="I814" t="s">
        <v>69</v>
      </c>
      <c r="J814">
        <v>1</v>
      </c>
    </row>
    <row r="815" spans="7:10" x14ac:dyDescent="0.4">
      <c r="G815" t="s">
        <v>935</v>
      </c>
      <c r="H815">
        <v>2</v>
      </c>
      <c r="I815" t="s">
        <v>70</v>
      </c>
      <c r="J815">
        <v>1</v>
      </c>
    </row>
    <row r="816" spans="7:10" x14ac:dyDescent="0.4">
      <c r="G816" t="s">
        <v>1504</v>
      </c>
      <c r="H816">
        <v>1</v>
      </c>
      <c r="I816" t="s">
        <v>716</v>
      </c>
      <c r="J816">
        <v>2</v>
      </c>
    </row>
    <row r="817" spans="7:10" x14ac:dyDescent="0.4">
      <c r="G817" t="s">
        <v>1507</v>
      </c>
      <c r="H817">
        <v>1</v>
      </c>
      <c r="I817" t="s">
        <v>717</v>
      </c>
      <c r="J817">
        <v>3</v>
      </c>
    </row>
    <row r="818" spans="7:10" x14ac:dyDescent="0.4">
      <c r="G818" t="s">
        <v>932</v>
      </c>
      <c r="H818">
        <v>1</v>
      </c>
      <c r="I818" t="s">
        <v>718</v>
      </c>
      <c r="J818">
        <v>4</v>
      </c>
    </row>
    <row r="819" spans="7:10" x14ac:dyDescent="0.4">
      <c r="G819" t="s">
        <v>1511</v>
      </c>
      <c r="H819">
        <v>1</v>
      </c>
      <c r="I819" t="s">
        <v>719</v>
      </c>
      <c r="J819">
        <v>4</v>
      </c>
    </row>
    <row r="820" spans="7:10" x14ac:dyDescent="0.4">
      <c r="G820" t="s">
        <v>1514</v>
      </c>
      <c r="H820">
        <v>1</v>
      </c>
      <c r="I820" t="s">
        <v>720</v>
      </c>
      <c r="J820">
        <v>5</v>
      </c>
    </row>
    <row r="821" spans="7:10" x14ac:dyDescent="0.4">
      <c r="G821" t="s">
        <v>1515</v>
      </c>
      <c r="H821">
        <v>1</v>
      </c>
      <c r="I821" t="s">
        <v>721</v>
      </c>
      <c r="J821">
        <v>2</v>
      </c>
    </row>
    <row r="822" spans="7:10" x14ac:dyDescent="0.4">
      <c r="G822" t="s">
        <v>1521</v>
      </c>
      <c r="H822">
        <v>1</v>
      </c>
      <c r="I822" t="s">
        <v>723</v>
      </c>
      <c r="J822">
        <v>1</v>
      </c>
    </row>
    <row r="823" spans="7:10" x14ac:dyDescent="0.4">
      <c r="G823" t="s">
        <v>1530</v>
      </c>
      <c r="H823">
        <v>1</v>
      </c>
      <c r="I823" t="s">
        <v>724</v>
      </c>
      <c r="J823">
        <v>1</v>
      </c>
    </row>
    <row r="824" spans="7:10" x14ac:dyDescent="0.4">
      <c r="G824" t="s">
        <v>1176</v>
      </c>
      <c r="H824">
        <v>1</v>
      </c>
      <c r="I824" t="s">
        <v>722</v>
      </c>
      <c r="J824">
        <v>1</v>
      </c>
    </row>
    <row r="825" spans="7:10" x14ac:dyDescent="0.4">
      <c r="G825" t="s">
        <v>1177</v>
      </c>
      <c r="H825">
        <v>1</v>
      </c>
      <c r="I825" t="s">
        <v>584</v>
      </c>
      <c r="J825">
        <v>2</v>
      </c>
    </row>
    <row r="826" spans="7:10" x14ac:dyDescent="0.4">
      <c r="G826" t="s">
        <v>1417</v>
      </c>
      <c r="H826">
        <v>1</v>
      </c>
      <c r="I826" t="s">
        <v>585</v>
      </c>
      <c r="J826">
        <v>1</v>
      </c>
    </row>
    <row r="827" spans="7:10" x14ac:dyDescent="0.4">
      <c r="G827" t="s">
        <v>1418</v>
      </c>
      <c r="H827">
        <v>1</v>
      </c>
      <c r="I827" t="s">
        <v>586</v>
      </c>
      <c r="J827">
        <v>1</v>
      </c>
    </row>
    <row r="828" spans="7:10" x14ac:dyDescent="0.4">
      <c r="G828" t="s">
        <v>1419</v>
      </c>
      <c r="H828">
        <v>1</v>
      </c>
      <c r="I828" t="s">
        <v>587</v>
      </c>
      <c r="J828">
        <v>6</v>
      </c>
    </row>
    <row r="829" spans="7:10" x14ac:dyDescent="0.4">
      <c r="G829" t="s">
        <v>1179</v>
      </c>
      <c r="H829">
        <v>1</v>
      </c>
      <c r="I829" t="s">
        <v>588</v>
      </c>
      <c r="J829">
        <v>2</v>
      </c>
    </row>
    <row r="830" spans="7:10" x14ac:dyDescent="0.4">
      <c r="G830" t="s">
        <v>1180</v>
      </c>
      <c r="H830">
        <v>1</v>
      </c>
      <c r="I830" t="s">
        <v>589</v>
      </c>
      <c r="J830">
        <v>5</v>
      </c>
    </row>
    <row r="831" spans="7:10" x14ac:dyDescent="0.4">
      <c r="G831" t="s">
        <v>1181</v>
      </c>
      <c r="H831">
        <v>1</v>
      </c>
      <c r="I831" t="s">
        <v>590</v>
      </c>
      <c r="J831">
        <v>2</v>
      </c>
    </row>
    <row r="832" spans="7:10" x14ac:dyDescent="0.4">
      <c r="G832" t="s">
        <v>1182</v>
      </c>
      <c r="H832">
        <v>1</v>
      </c>
      <c r="I832" t="s">
        <v>591</v>
      </c>
      <c r="J832">
        <v>5</v>
      </c>
    </row>
    <row r="833" spans="7:10" x14ac:dyDescent="0.4">
      <c r="G833" t="s">
        <v>1642</v>
      </c>
      <c r="H833">
        <v>1</v>
      </c>
      <c r="I833" t="s">
        <v>592</v>
      </c>
      <c r="J833">
        <v>2</v>
      </c>
    </row>
    <row r="834" spans="7:10" x14ac:dyDescent="0.4">
      <c r="G834" t="s">
        <v>1210</v>
      </c>
      <c r="H834">
        <v>1</v>
      </c>
      <c r="I834" t="s">
        <v>593</v>
      </c>
      <c r="J834">
        <v>7</v>
      </c>
    </row>
    <row r="835" spans="7:10" x14ac:dyDescent="0.4">
      <c r="G835" t="s">
        <v>1581</v>
      </c>
      <c r="H835">
        <v>1</v>
      </c>
      <c r="I835" t="s">
        <v>594</v>
      </c>
      <c r="J835">
        <v>8</v>
      </c>
    </row>
    <row r="836" spans="7:10" x14ac:dyDescent="0.4">
      <c r="G836" t="s">
        <v>1582</v>
      </c>
      <c r="H836">
        <v>1</v>
      </c>
      <c r="I836" t="s">
        <v>595</v>
      </c>
      <c r="J836">
        <v>3</v>
      </c>
    </row>
    <row r="837" spans="7:10" x14ac:dyDescent="0.4">
      <c r="G837" t="s">
        <v>1584</v>
      </c>
      <c r="H837">
        <v>1</v>
      </c>
      <c r="I837" t="s">
        <v>596</v>
      </c>
      <c r="J837">
        <v>4</v>
      </c>
    </row>
    <row r="838" spans="7:10" x14ac:dyDescent="0.4">
      <c r="G838" t="s">
        <v>1585</v>
      </c>
      <c r="H838">
        <v>1</v>
      </c>
      <c r="I838" t="s">
        <v>597</v>
      </c>
      <c r="J838">
        <v>7</v>
      </c>
    </row>
    <row r="839" spans="7:10" x14ac:dyDescent="0.4">
      <c r="G839" t="s">
        <v>1587</v>
      </c>
      <c r="H839">
        <v>1</v>
      </c>
      <c r="I839" t="s">
        <v>598</v>
      </c>
      <c r="J839">
        <v>9</v>
      </c>
    </row>
    <row r="840" spans="7:10" x14ac:dyDescent="0.4">
      <c r="G840" t="s">
        <v>1589</v>
      </c>
      <c r="H840">
        <v>1</v>
      </c>
      <c r="I840" t="s">
        <v>600</v>
      </c>
      <c r="J840">
        <v>7</v>
      </c>
    </row>
    <row r="841" spans="7:10" x14ac:dyDescent="0.4">
      <c r="G841" t="s">
        <v>1428</v>
      </c>
      <c r="H841">
        <v>1</v>
      </c>
      <c r="I841" t="s">
        <v>575</v>
      </c>
      <c r="J841">
        <v>1</v>
      </c>
    </row>
    <row r="842" spans="7:10" x14ac:dyDescent="0.4">
      <c r="G842" t="s">
        <v>1552</v>
      </c>
      <c r="H842">
        <v>1</v>
      </c>
      <c r="I842" t="s">
        <v>576</v>
      </c>
      <c r="J842">
        <v>1</v>
      </c>
    </row>
    <row r="843" spans="7:10" x14ac:dyDescent="0.4">
      <c r="G843" t="s">
        <v>415</v>
      </c>
      <c r="H843">
        <v>2</v>
      </c>
      <c r="I843" t="s">
        <v>577</v>
      </c>
      <c r="J843">
        <v>1</v>
      </c>
    </row>
    <row r="844" spans="7:10" x14ac:dyDescent="0.4">
      <c r="G844" t="s">
        <v>417</v>
      </c>
      <c r="H844">
        <v>2</v>
      </c>
      <c r="I844" t="s">
        <v>578</v>
      </c>
      <c r="J844">
        <v>1</v>
      </c>
    </row>
    <row r="845" spans="7:10" x14ac:dyDescent="0.4">
      <c r="G845" t="s">
        <v>1370</v>
      </c>
      <c r="H845">
        <v>1</v>
      </c>
      <c r="I845" t="s">
        <v>579</v>
      </c>
      <c r="J845">
        <v>1</v>
      </c>
    </row>
    <row r="846" spans="7:10" x14ac:dyDescent="0.4">
      <c r="G846" t="s">
        <v>1371</v>
      </c>
      <c r="H846">
        <v>1</v>
      </c>
      <c r="I846" t="s">
        <v>580</v>
      </c>
      <c r="J846">
        <v>1</v>
      </c>
    </row>
    <row r="847" spans="7:10" x14ac:dyDescent="0.4">
      <c r="G847" t="s">
        <v>737</v>
      </c>
      <c r="H847">
        <v>2</v>
      </c>
      <c r="I847" t="s">
        <v>581</v>
      </c>
      <c r="J847">
        <v>1</v>
      </c>
    </row>
    <row r="848" spans="7:10" x14ac:dyDescent="0.4">
      <c r="G848" t="s">
        <v>738</v>
      </c>
      <c r="H848">
        <v>2</v>
      </c>
      <c r="I848" t="s">
        <v>582</v>
      </c>
      <c r="J848">
        <v>2</v>
      </c>
    </row>
    <row r="849" spans="7:10" x14ac:dyDescent="0.4">
      <c r="G849" t="s">
        <v>1372</v>
      </c>
      <c r="H849">
        <v>1</v>
      </c>
      <c r="I849" t="s">
        <v>599</v>
      </c>
      <c r="J849">
        <v>1</v>
      </c>
    </row>
    <row r="850" spans="7:10" x14ac:dyDescent="0.4">
      <c r="G850" t="s">
        <v>1606</v>
      </c>
      <c r="H850">
        <v>1</v>
      </c>
      <c r="I850" t="s">
        <v>561</v>
      </c>
      <c r="J850">
        <v>1</v>
      </c>
    </row>
    <row r="851" spans="7:10" x14ac:dyDescent="0.4">
      <c r="G851" t="s">
        <v>1607</v>
      </c>
      <c r="H851">
        <v>1</v>
      </c>
      <c r="I851" t="s">
        <v>562</v>
      </c>
      <c r="J851">
        <v>1</v>
      </c>
    </row>
    <row r="852" spans="7:10" x14ac:dyDescent="0.4">
      <c r="G852" t="s">
        <v>1661</v>
      </c>
      <c r="H852">
        <v>1</v>
      </c>
      <c r="I852" t="s">
        <v>563</v>
      </c>
      <c r="J852">
        <v>1</v>
      </c>
    </row>
    <row r="853" spans="7:10" x14ac:dyDescent="0.4">
      <c r="G853" t="s">
        <v>1662</v>
      </c>
      <c r="H853">
        <v>1</v>
      </c>
      <c r="I853" t="s">
        <v>749</v>
      </c>
      <c r="J853">
        <v>1</v>
      </c>
    </row>
    <row r="854" spans="7:10" x14ac:dyDescent="0.4">
      <c r="G854" t="s">
        <v>837</v>
      </c>
      <c r="H854">
        <v>2</v>
      </c>
      <c r="I854" t="s">
        <v>564</v>
      </c>
      <c r="J854">
        <v>2</v>
      </c>
    </row>
    <row r="855" spans="7:10" x14ac:dyDescent="0.4">
      <c r="G855" t="s">
        <v>1420</v>
      </c>
      <c r="H855">
        <v>1</v>
      </c>
      <c r="I855" t="s">
        <v>565</v>
      </c>
      <c r="J855">
        <v>1</v>
      </c>
    </row>
    <row r="856" spans="7:10" x14ac:dyDescent="0.4">
      <c r="G856" t="s">
        <v>460</v>
      </c>
      <c r="H856">
        <v>2</v>
      </c>
      <c r="I856" t="s">
        <v>566</v>
      </c>
      <c r="J856">
        <v>2</v>
      </c>
    </row>
    <row r="857" spans="7:10" x14ac:dyDescent="0.4">
      <c r="G857" t="s">
        <v>1421</v>
      </c>
      <c r="H857">
        <v>1</v>
      </c>
      <c r="I857" t="s">
        <v>748</v>
      </c>
      <c r="J857">
        <v>1</v>
      </c>
    </row>
    <row r="858" spans="7:10" x14ac:dyDescent="0.4">
      <c r="G858" t="s">
        <v>1422</v>
      </c>
      <c r="H858">
        <v>2</v>
      </c>
      <c r="I858" t="s">
        <v>567</v>
      </c>
      <c r="J858">
        <v>4</v>
      </c>
    </row>
    <row r="859" spans="7:10" x14ac:dyDescent="0.4">
      <c r="G859" t="s">
        <v>1229</v>
      </c>
      <c r="H859">
        <v>1</v>
      </c>
      <c r="I859" t="s">
        <v>744</v>
      </c>
      <c r="J859">
        <v>1</v>
      </c>
    </row>
    <row r="860" spans="7:10" x14ac:dyDescent="0.4">
      <c r="G860" t="s">
        <v>1230</v>
      </c>
      <c r="H860">
        <v>1</v>
      </c>
      <c r="I860" t="s">
        <v>745</v>
      </c>
      <c r="J860">
        <v>1</v>
      </c>
    </row>
    <row r="861" spans="7:10" x14ac:dyDescent="0.4">
      <c r="G861" t="s">
        <v>1231</v>
      </c>
      <c r="H861">
        <v>1</v>
      </c>
      <c r="I861" t="s">
        <v>746</v>
      </c>
      <c r="J861">
        <v>1</v>
      </c>
    </row>
    <row r="862" spans="7:10" x14ac:dyDescent="0.4">
      <c r="G862" t="s">
        <v>1232</v>
      </c>
      <c r="H862">
        <v>1</v>
      </c>
      <c r="I862" t="s">
        <v>747</v>
      </c>
      <c r="J862">
        <v>1</v>
      </c>
    </row>
    <row r="863" spans="7:10" x14ac:dyDescent="0.4">
      <c r="G863" t="s">
        <v>1440</v>
      </c>
      <c r="H863">
        <v>1</v>
      </c>
      <c r="I863" t="s">
        <v>568</v>
      </c>
      <c r="J863">
        <v>4</v>
      </c>
    </row>
    <row r="864" spans="7:10" x14ac:dyDescent="0.4">
      <c r="G864" t="s">
        <v>1236</v>
      </c>
      <c r="H864">
        <v>1</v>
      </c>
      <c r="I864" t="s">
        <v>569</v>
      </c>
      <c r="J864">
        <v>6</v>
      </c>
    </row>
    <row r="865" spans="7:10" x14ac:dyDescent="0.4">
      <c r="G865" t="s">
        <v>1237</v>
      </c>
      <c r="H865">
        <v>1</v>
      </c>
      <c r="I865" t="s">
        <v>570</v>
      </c>
      <c r="J865">
        <v>8</v>
      </c>
    </row>
    <row r="866" spans="7:10" x14ac:dyDescent="0.4">
      <c r="G866" t="s">
        <v>1187</v>
      </c>
      <c r="H866">
        <v>1</v>
      </c>
      <c r="I866" t="s">
        <v>571</v>
      </c>
      <c r="J866">
        <v>4</v>
      </c>
    </row>
    <row r="867" spans="7:10" x14ac:dyDescent="0.4">
      <c r="G867" t="s">
        <v>1188</v>
      </c>
      <c r="H867">
        <v>1</v>
      </c>
      <c r="I867" t="s">
        <v>572</v>
      </c>
      <c r="J867">
        <v>10</v>
      </c>
    </row>
    <row r="868" spans="7:10" x14ac:dyDescent="0.4">
      <c r="G868" t="s">
        <v>1189</v>
      </c>
      <c r="H868">
        <v>1</v>
      </c>
      <c r="I868" t="s">
        <v>573</v>
      </c>
      <c r="J868">
        <v>11</v>
      </c>
    </row>
    <row r="869" spans="7:10" x14ac:dyDescent="0.4">
      <c r="G869" t="s">
        <v>1190</v>
      </c>
      <c r="H869">
        <v>1</v>
      </c>
      <c r="I869" t="s">
        <v>743</v>
      </c>
      <c r="J869">
        <v>2</v>
      </c>
    </row>
    <row r="870" spans="7:10" x14ac:dyDescent="0.4">
      <c r="G870" t="s">
        <v>1191</v>
      </c>
      <c r="H870">
        <v>1</v>
      </c>
      <c r="I870" t="s">
        <v>560</v>
      </c>
      <c r="J870">
        <v>1</v>
      </c>
    </row>
    <row r="871" spans="7:10" x14ac:dyDescent="0.4">
      <c r="G871" t="s">
        <v>1192</v>
      </c>
      <c r="H871">
        <v>1</v>
      </c>
      <c r="I871" t="s">
        <v>176</v>
      </c>
      <c r="J871">
        <v>1</v>
      </c>
    </row>
    <row r="872" spans="7:10" x14ac:dyDescent="0.4">
      <c r="G872" t="s">
        <v>1298</v>
      </c>
      <c r="H872">
        <v>1</v>
      </c>
    </row>
    <row r="873" spans="7:10" x14ac:dyDescent="0.4">
      <c r="G873" t="s">
        <v>1400</v>
      </c>
      <c r="H873">
        <v>1</v>
      </c>
    </row>
    <row r="874" spans="7:10" x14ac:dyDescent="0.4">
      <c r="G874" t="s">
        <v>1401</v>
      </c>
      <c r="H874">
        <v>1</v>
      </c>
    </row>
    <row r="875" spans="7:10" x14ac:dyDescent="0.4">
      <c r="G875" t="s">
        <v>1402</v>
      </c>
      <c r="H875">
        <v>1</v>
      </c>
    </row>
    <row r="876" spans="7:10" x14ac:dyDescent="0.4">
      <c r="G876" t="s">
        <v>1219</v>
      </c>
      <c r="H876">
        <v>1</v>
      </c>
    </row>
    <row r="877" spans="7:10" x14ac:dyDescent="0.4">
      <c r="G877" t="s">
        <v>1141</v>
      </c>
      <c r="H877">
        <v>1</v>
      </c>
    </row>
    <row r="878" spans="7:10" x14ac:dyDescent="0.4">
      <c r="G878" t="s">
        <v>1155</v>
      </c>
      <c r="H878">
        <v>1</v>
      </c>
    </row>
    <row r="879" spans="7:10" x14ac:dyDescent="0.4">
      <c r="G879" t="s">
        <v>1156</v>
      </c>
      <c r="H879">
        <v>1</v>
      </c>
    </row>
    <row r="880" spans="7:10" x14ac:dyDescent="0.4">
      <c r="G880" t="s">
        <v>1658</v>
      </c>
      <c r="H880">
        <v>1</v>
      </c>
    </row>
    <row r="881" spans="7:8" x14ac:dyDescent="0.4">
      <c r="G881" t="s">
        <v>1413</v>
      </c>
      <c r="H881">
        <v>1</v>
      </c>
    </row>
    <row r="882" spans="7:8" x14ac:dyDescent="0.4">
      <c r="G882" t="s">
        <v>1591</v>
      </c>
      <c r="H882">
        <v>1</v>
      </c>
    </row>
    <row r="883" spans="7:8" x14ac:dyDescent="0.4">
      <c r="G883" t="s">
        <v>1592</v>
      </c>
      <c r="H883">
        <v>1</v>
      </c>
    </row>
    <row r="884" spans="7:8" x14ac:dyDescent="0.4">
      <c r="G884" t="s">
        <v>1593</v>
      </c>
      <c r="H884">
        <v>1</v>
      </c>
    </row>
    <row r="885" spans="7:8" x14ac:dyDescent="0.4">
      <c r="G885" t="s">
        <v>1670</v>
      </c>
      <c r="H885">
        <v>1</v>
      </c>
    </row>
    <row r="886" spans="7:8" x14ac:dyDescent="0.4">
      <c r="G886" t="s">
        <v>1671</v>
      </c>
      <c r="H886">
        <v>1</v>
      </c>
    </row>
    <row r="887" spans="7:8" x14ac:dyDescent="0.4">
      <c r="G887" t="s">
        <v>1672</v>
      </c>
      <c r="H887">
        <v>1</v>
      </c>
    </row>
    <row r="888" spans="7:8" x14ac:dyDescent="0.4">
      <c r="G888" t="s">
        <v>1261</v>
      </c>
      <c r="H888">
        <v>1</v>
      </c>
    </row>
    <row r="889" spans="7:8" x14ac:dyDescent="0.4">
      <c r="G889" t="s">
        <v>1263</v>
      </c>
      <c r="H889">
        <v>1</v>
      </c>
    </row>
    <row r="890" spans="7:8" x14ac:dyDescent="0.4">
      <c r="G890" t="s">
        <v>1264</v>
      </c>
      <c r="H890">
        <v>1</v>
      </c>
    </row>
    <row r="891" spans="7:8" x14ac:dyDescent="0.4">
      <c r="G891" t="s">
        <v>1349</v>
      </c>
      <c r="H891">
        <v>1</v>
      </c>
    </row>
    <row r="892" spans="7:8" x14ac:dyDescent="0.4">
      <c r="G892" t="s">
        <v>1225</v>
      </c>
      <c r="H892">
        <v>1</v>
      </c>
    </row>
    <row r="893" spans="7:8" x14ac:dyDescent="0.4">
      <c r="G893" t="s">
        <v>1226</v>
      </c>
      <c r="H893">
        <v>1</v>
      </c>
    </row>
    <row r="894" spans="7:8" x14ac:dyDescent="0.4">
      <c r="G894" t="s">
        <v>1364</v>
      </c>
      <c r="H894">
        <v>1</v>
      </c>
    </row>
    <row r="895" spans="7:8" x14ac:dyDescent="0.4">
      <c r="G895" t="s">
        <v>1279</v>
      </c>
      <c r="H895">
        <v>1</v>
      </c>
    </row>
    <row r="896" spans="7:8" x14ac:dyDescent="0.4">
      <c r="G896" t="s">
        <v>1118</v>
      </c>
      <c r="H896">
        <v>1</v>
      </c>
    </row>
    <row r="897" spans="7:8" x14ac:dyDescent="0.4">
      <c r="G897" t="s">
        <v>1222</v>
      </c>
      <c r="H897">
        <v>1</v>
      </c>
    </row>
    <row r="898" spans="7:8" x14ac:dyDescent="0.4">
      <c r="G898" t="s">
        <v>1572</v>
      </c>
      <c r="H898">
        <v>1</v>
      </c>
    </row>
    <row r="899" spans="7:8" x14ac:dyDescent="0.4">
      <c r="G899" t="s">
        <v>1573</v>
      </c>
      <c r="H899">
        <v>1</v>
      </c>
    </row>
    <row r="900" spans="7:8" x14ac:dyDescent="0.4">
      <c r="G900" t="s">
        <v>1382</v>
      </c>
      <c r="H900">
        <v>1</v>
      </c>
    </row>
    <row r="901" spans="7:8" x14ac:dyDescent="0.4">
      <c r="G901" t="s">
        <v>402</v>
      </c>
      <c r="H901">
        <v>2</v>
      </c>
    </row>
    <row r="902" spans="7:8" x14ac:dyDescent="0.4">
      <c r="G902" t="s">
        <v>1558</v>
      </c>
      <c r="H902">
        <v>1</v>
      </c>
    </row>
    <row r="903" spans="7:8" x14ac:dyDescent="0.4">
      <c r="G903" t="s">
        <v>399</v>
      </c>
      <c r="H903">
        <v>2</v>
      </c>
    </row>
    <row r="904" spans="7:8" x14ac:dyDescent="0.4">
      <c r="G904" t="s">
        <v>1415</v>
      </c>
      <c r="H904">
        <v>3</v>
      </c>
    </row>
    <row r="905" spans="7:8" x14ac:dyDescent="0.4">
      <c r="G905" t="s">
        <v>658</v>
      </c>
      <c r="H905">
        <v>3</v>
      </c>
    </row>
    <row r="906" spans="7:8" x14ac:dyDescent="0.4">
      <c r="G906" t="s">
        <v>917</v>
      </c>
      <c r="H906">
        <v>2</v>
      </c>
    </row>
    <row r="907" spans="7:8" x14ac:dyDescent="0.4">
      <c r="G907" t="s">
        <v>918</v>
      </c>
      <c r="H907">
        <v>3</v>
      </c>
    </row>
    <row r="908" spans="7:8" x14ac:dyDescent="0.4">
      <c r="G908" t="s">
        <v>920</v>
      </c>
      <c r="H908">
        <v>1</v>
      </c>
    </row>
    <row r="909" spans="7:8" x14ac:dyDescent="0.4">
      <c r="G909" t="s">
        <v>961</v>
      </c>
      <c r="H909">
        <v>2</v>
      </c>
    </row>
    <row r="910" spans="7:8" x14ac:dyDescent="0.4">
      <c r="G910" t="s">
        <v>1533</v>
      </c>
      <c r="H910">
        <v>1</v>
      </c>
    </row>
    <row r="911" spans="7:8" x14ac:dyDescent="0.4">
      <c r="G911" t="s">
        <v>924</v>
      </c>
      <c r="H911">
        <v>2</v>
      </c>
    </row>
    <row r="912" spans="7:8" x14ac:dyDescent="0.4">
      <c r="G912" t="s">
        <v>955</v>
      </c>
      <c r="H912">
        <v>2</v>
      </c>
    </row>
    <row r="913" spans="7:8" x14ac:dyDescent="0.4">
      <c r="G913" t="s">
        <v>1534</v>
      </c>
      <c r="H913">
        <v>1</v>
      </c>
    </row>
    <row r="914" spans="7:8" x14ac:dyDescent="0.4">
      <c r="G914" t="s">
        <v>1535</v>
      </c>
      <c r="H914">
        <v>1</v>
      </c>
    </row>
    <row r="915" spans="7:8" x14ac:dyDescent="0.4">
      <c r="G915" t="s">
        <v>1537</v>
      </c>
      <c r="H915">
        <v>2</v>
      </c>
    </row>
    <row r="916" spans="7:8" x14ac:dyDescent="0.4">
      <c r="G916" t="s">
        <v>1539</v>
      </c>
      <c r="H916">
        <v>1</v>
      </c>
    </row>
    <row r="917" spans="7:8" x14ac:dyDescent="0.4">
      <c r="G917" t="s">
        <v>1541</v>
      </c>
      <c r="H917">
        <v>1</v>
      </c>
    </row>
    <row r="918" spans="7:8" x14ac:dyDescent="0.4">
      <c r="G918" t="s">
        <v>1531</v>
      </c>
      <c r="H918">
        <v>2</v>
      </c>
    </row>
    <row r="919" spans="7:8" x14ac:dyDescent="0.4">
      <c r="G919" t="s">
        <v>919</v>
      </c>
      <c r="H919">
        <v>2</v>
      </c>
    </row>
    <row r="920" spans="7:8" x14ac:dyDescent="0.4">
      <c r="G920" t="s">
        <v>1532</v>
      </c>
      <c r="H920">
        <v>1</v>
      </c>
    </row>
    <row r="921" spans="7:8" x14ac:dyDescent="0.4">
      <c r="G921" t="s">
        <v>930</v>
      </c>
      <c r="H921">
        <v>3</v>
      </c>
    </row>
    <row r="922" spans="7:8" x14ac:dyDescent="0.4">
      <c r="G922" t="s">
        <v>1536</v>
      </c>
      <c r="H922">
        <v>1</v>
      </c>
    </row>
    <row r="923" spans="7:8" x14ac:dyDescent="0.4">
      <c r="G923" t="s">
        <v>1538</v>
      </c>
      <c r="H923">
        <v>1</v>
      </c>
    </row>
    <row r="924" spans="7:8" x14ac:dyDescent="0.4">
      <c r="G924" t="s">
        <v>1540</v>
      </c>
      <c r="H924">
        <v>1</v>
      </c>
    </row>
    <row r="925" spans="7:8" x14ac:dyDescent="0.4">
      <c r="G925" t="s">
        <v>1174</v>
      </c>
      <c r="H925">
        <v>1</v>
      </c>
    </row>
    <row r="926" spans="7:8" x14ac:dyDescent="0.4">
      <c r="G926" t="s">
        <v>1175</v>
      </c>
      <c r="H926">
        <v>1</v>
      </c>
    </row>
    <row r="927" spans="7:8" x14ac:dyDescent="0.4">
      <c r="G927" t="s">
        <v>1178</v>
      </c>
      <c r="H927">
        <v>1</v>
      </c>
    </row>
    <row r="928" spans="7:8" x14ac:dyDescent="0.4">
      <c r="G928" t="s">
        <v>1184</v>
      </c>
      <c r="H928">
        <v>1</v>
      </c>
    </row>
    <row r="929" spans="7:8" x14ac:dyDescent="0.4">
      <c r="G929" t="s">
        <v>1185</v>
      </c>
      <c r="H929">
        <v>1</v>
      </c>
    </row>
    <row r="930" spans="7:8" x14ac:dyDescent="0.4">
      <c r="G930" t="s">
        <v>1623</v>
      </c>
      <c r="H930">
        <v>1</v>
      </c>
    </row>
    <row r="931" spans="7:8" x14ac:dyDescent="0.4">
      <c r="G931" t="s">
        <v>807</v>
      </c>
      <c r="H931">
        <v>2</v>
      </c>
    </row>
    <row r="932" spans="7:8" x14ac:dyDescent="0.4">
      <c r="G932" t="s">
        <v>345</v>
      </c>
      <c r="H932">
        <v>2</v>
      </c>
    </row>
    <row r="933" spans="7:8" x14ac:dyDescent="0.4">
      <c r="G933" t="s">
        <v>1643</v>
      </c>
      <c r="H933">
        <v>1</v>
      </c>
    </row>
    <row r="934" spans="7:8" x14ac:dyDescent="0.4">
      <c r="G934" t="s">
        <v>1644</v>
      </c>
      <c r="H934">
        <v>1</v>
      </c>
    </row>
    <row r="935" spans="7:8" x14ac:dyDescent="0.4">
      <c r="G935" t="s">
        <v>1645</v>
      </c>
      <c r="H935">
        <v>1</v>
      </c>
    </row>
    <row r="936" spans="7:8" x14ac:dyDescent="0.4">
      <c r="G936" t="s">
        <v>1646</v>
      </c>
      <c r="H936">
        <v>1</v>
      </c>
    </row>
    <row r="937" spans="7:8" x14ac:dyDescent="0.4">
      <c r="G937" t="s">
        <v>1583</v>
      </c>
      <c r="H937">
        <v>1</v>
      </c>
    </row>
    <row r="938" spans="7:8" x14ac:dyDescent="0.4">
      <c r="G938" t="s">
        <v>1586</v>
      </c>
      <c r="H938">
        <v>1</v>
      </c>
    </row>
    <row r="939" spans="7:8" x14ac:dyDescent="0.4">
      <c r="G939" t="s">
        <v>1588</v>
      </c>
      <c r="H939">
        <v>1</v>
      </c>
    </row>
    <row r="940" spans="7:8" x14ac:dyDescent="0.4">
      <c r="G940" t="s">
        <v>1427</v>
      </c>
      <c r="H940">
        <v>1</v>
      </c>
    </row>
    <row r="941" spans="7:8" x14ac:dyDescent="0.4">
      <c r="G941" t="s">
        <v>609</v>
      </c>
      <c r="H941">
        <v>2</v>
      </c>
    </row>
    <row r="942" spans="7:8" x14ac:dyDescent="0.4">
      <c r="G942" t="s">
        <v>1346</v>
      </c>
      <c r="H942">
        <v>2</v>
      </c>
    </row>
    <row r="943" spans="7:8" x14ac:dyDescent="0.4">
      <c r="G943" t="s">
        <v>1554</v>
      </c>
      <c r="H943">
        <v>1</v>
      </c>
    </row>
    <row r="944" spans="7:8" x14ac:dyDescent="0.4">
      <c r="G944" t="s">
        <v>1368</v>
      </c>
      <c r="H944">
        <v>1</v>
      </c>
    </row>
    <row r="945" spans="7:8" x14ac:dyDescent="0.4">
      <c r="G945" t="s">
        <v>1369</v>
      </c>
      <c r="H945">
        <v>3</v>
      </c>
    </row>
    <row r="946" spans="7:8" x14ac:dyDescent="0.4">
      <c r="G946" t="s">
        <v>734</v>
      </c>
      <c r="H946">
        <v>2</v>
      </c>
    </row>
    <row r="947" spans="7:8" x14ac:dyDescent="0.4">
      <c r="G947" t="s">
        <v>735</v>
      </c>
      <c r="H947">
        <v>2</v>
      </c>
    </row>
    <row r="948" spans="7:8" x14ac:dyDescent="0.4">
      <c r="G948" t="s">
        <v>1608</v>
      </c>
      <c r="H948">
        <v>1</v>
      </c>
    </row>
    <row r="949" spans="7:8" x14ac:dyDescent="0.4">
      <c r="G949" t="s">
        <v>1663</v>
      </c>
      <c r="H949">
        <v>1</v>
      </c>
    </row>
    <row r="950" spans="7:8" x14ac:dyDescent="0.4">
      <c r="G950" t="s">
        <v>1664</v>
      </c>
      <c r="H950">
        <v>1</v>
      </c>
    </row>
    <row r="951" spans="7:8" x14ac:dyDescent="0.4">
      <c r="G951" t="s">
        <v>835</v>
      </c>
      <c r="H951">
        <v>2</v>
      </c>
    </row>
    <row r="952" spans="7:8" x14ac:dyDescent="0.4">
      <c r="G952" t="s">
        <v>462</v>
      </c>
      <c r="H952">
        <v>2</v>
      </c>
    </row>
    <row r="953" spans="7:8" x14ac:dyDescent="0.4">
      <c r="G953" t="s">
        <v>1138</v>
      </c>
      <c r="H953">
        <v>1</v>
      </c>
    </row>
    <row r="954" spans="7:8" x14ac:dyDescent="0.4">
      <c r="G954" t="s">
        <v>379</v>
      </c>
      <c r="H954">
        <v>2</v>
      </c>
    </row>
    <row r="955" spans="7:8" x14ac:dyDescent="0.4">
      <c r="G955" t="s">
        <v>377</v>
      </c>
      <c r="H955">
        <v>2</v>
      </c>
    </row>
    <row r="956" spans="7:8" x14ac:dyDescent="0.4">
      <c r="G956" t="s">
        <v>378</v>
      </c>
      <c r="H956">
        <v>2</v>
      </c>
    </row>
    <row r="957" spans="7:8" x14ac:dyDescent="0.4">
      <c r="G957" t="s">
        <v>1386</v>
      </c>
      <c r="H957">
        <v>1</v>
      </c>
    </row>
    <row r="958" spans="7:8" x14ac:dyDescent="0.4">
      <c r="G958" t="s">
        <v>1193</v>
      </c>
      <c r="H958">
        <v>1</v>
      </c>
    </row>
    <row r="959" spans="7:8" x14ac:dyDescent="0.4">
      <c r="G959" t="s">
        <v>1299</v>
      </c>
      <c r="H959">
        <v>1</v>
      </c>
    </row>
    <row r="960" spans="7:8" x14ac:dyDescent="0.4">
      <c r="G960" t="s">
        <v>1300</v>
      </c>
      <c r="H960">
        <v>1</v>
      </c>
    </row>
    <row r="961" spans="7:8" x14ac:dyDescent="0.4">
      <c r="G961" t="s">
        <v>1301</v>
      </c>
      <c r="H961">
        <v>1</v>
      </c>
    </row>
    <row r="962" spans="7:8" x14ac:dyDescent="0.4">
      <c r="G962" t="s">
        <v>1399</v>
      </c>
      <c r="H962">
        <v>2</v>
      </c>
    </row>
    <row r="963" spans="7:8" x14ac:dyDescent="0.4">
      <c r="G963" t="s">
        <v>139</v>
      </c>
      <c r="H963">
        <v>2</v>
      </c>
    </row>
    <row r="964" spans="7:8" x14ac:dyDescent="0.4">
      <c r="G964" t="s">
        <v>141</v>
      </c>
      <c r="H964">
        <v>2</v>
      </c>
    </row>
    <row r="965" spans="7:8" x14ac:dyDescent="0.4">
      <c r="G965" t="s">
        <v>140</v>
      </c>
      <c r="H965">
        <v>2</v>
      </c>
    </row>
    <row r="966" spans="7:8" x14ac:dyDescent="0.4">
      <c r="G966" t="s">
        <v>144</v>
      </c>
      <c r="H966">
        <v>2</v>
      </c>
    </row>
    <row r="967" spans="7:8" x14ac:dyDescent="0.4">
      <c r="G967" t="s">
        <v>1144</v>
      </c>
      <c r="H967">
        <v>1</v>
      </c>
    </row>
    <row r="968" spans="7:8" x14ac:dyDescent="0.4">
      <c r="G968" t="s">
        <v>1158</v>
      </c>
      <c r="H968">
        <v>1</v>
      </c>
    </row>
    <row r="969" spans="7:8" x14ac:dyDescent="0.4">
      <c r="G969" t="s">
        <v>1340</v>
      </c>
      <c r="H969">
        <v>1</v>
      </c>
    </row>
    <row r="970" spans="7:8" x14ac:dyDescent="0.4">
      <c r="G970" t="s">
        <v>1404</v>
      </c>
      <c r="H970">
        <v>1</v>
      </c>
    </row>
    <row r="971" spans="7:8" x14ac:dyDescent="0.4">
      <c r="G971" t="s">
        <v>1594</v>
      </c>
      <c r="H971">
        <v>1</v>
      </c>
    </row>
    <row r="972" spans="7:8" x14ac:dyDescent="0.4">
      <c r="G972" t="s">
        <v>1597</v>
      </c>
      <c r="H972">
        <v>1</v>
      </c>
    </row>
    <row r="973" spans="7:8" x14ac:dyDescent="0.4">
      <c r="G973" t="s">
        <v>1260</v>
      </c>
      <c r="H973">
        <v>1</v>
      </c>
    </row>
    <row r="974" spans="7:8" x14ac:dyDescent="0.4">
      <c r="G974" t="s">
        <v>1262</v>
      </c>
      <c r="H974">
        <v>1</v>
      </c>
    </row>
    <row r="975" spans="7:8" x14ac:dyDescent="0.4">
      <c r="G975" t="s">
        <v>1350</v>
      </c>
      <c r="H975">
        <v>1</v>
      </c>
    </row>
    <row r="976" spans="7:8" x14ac:dyDescent="0.4">
      <c r="G976" t="s">
        <v>1117</v>
      </c>
      <c r="H976">
        <v>1</v>
      </c>
    </row>
    <row r="977" spans="7:8" x14ac:dyDescent="0.4">
      <c r="G977" t="s">
        <v>1223</v>
      </c>
      <c r="H977">
        <v>1</v>
      </c>
    </row>
    <row r="978" spans="7:8" x14ac:dyDescent="0.4">
      <c r="G978" t="s">
        <v>406</v>
      </c>
      <c r="H978">
        <v>2</v>
      </c>
    </row>
    <row r="979" spans="7:8" x14ac:dyDescent="0.4">
      <c r="G979" t="s">
        <v>407</v>
      </c>
      <c r="H979">
        <v>2</v>
      </c>
    </row>
    <row r="980" spans="7:8" x14ac:dyDescent="0.4">
      <c r="G980" t="s">
        <v>660</v>
      </c>
      <c r="H980">
        <v>3</v>
      </c>
    </row>
    <row r="981" spans="7:8" x14ac:dyDescent="0.4">
      <c r="G981" t="s">
        <v>1542</v>
      </c>
      <c r="H981">
        <v>1</v>
      </c>
    </row>
    <row r="982" spans="7:8" x14ac:dyDescent="0.4">
      <c r="G982" t="s">
        <v>950</v>
      </c>
      <c r="H982">
        <v>4</v>
      </c>
    </row>
    <row r="983" spans="7:8" x14ac:dyDescent="0.4">
      <c r="G983" t="s">
        <v>1544</v>
      </c>
      <c r="H983">
        <v>2</v>
      </c>
    </row>
    <row r="984" spans="7:8" x14ac:dyDescent="0.4">
      <c r="G984" t="s">
        <v>1547</v>
      </c>
      <c r="H984">
        <v>1</v>
      </c>
    </row>
    <row r="985" spans="7:8" x14ac:dyDescent="0.4">
      <c r="G985" t="s">
        <v>1543</v>
      </c>
      <c r="H985">
        <v>2</v>
      </c>
    </row>
    <row r="986" spans="7:8" x14ac:dyDescent="0.4">
      <c r="G986" t="s">
        <v>982</v>
      </c>
      <c r="H986">
        <v>3</v>
      </c>
    </row>
    <row r="987" spans="7:8" x14ac:dyDescent="0.4">
      <c r="G987" t="s">
        <v>954</v>
      </c>
      <c r="H987">
        <v>2</v>
      </c>
    </row>
    <row r="988" spans="7:8" x14ac:dyDescent="0.4">
      <c r="G988" t="s">
        <v>1545</v>
      </c>
      <c r="H988">
        <v>1</v>
      </c>
    </row>
    <row r="989" spans="7:8" x14ac:dyDescent="0.4">
      <c r="G989" t="s">
        <v>1546</v>
      </c>
      <c r="H989">
        <v>1</v>
      </c>
    </row>
    <row r="990" spans="7:8" x14ac:dyDescent="0.4">
      <c r="G990" t="s">
        <v>808</v>
      </c>
      <c r="H990">
        <v>2</v>
      </c>
    </row>
    <row r="991" spans="7:8" x14ac:dyDescent="0.4">
      <c r="G991" t="s">
        <v>1579</v>
      </c>
      <c r="H991">
        <v>1</v>
      </c>
    </row>
    <row r="992" spans="7:8" x14ac:dyDescent="0.4">
      <c r="G992" t="s">
        <v>337</v>
      </c>
      <c r="H992">
        <v>3</v>
      </c>
    </row>
    <row r="993" spans="7:8" x14ac:dyDescent="0.4">
      <c r="G993" t="s">
        <v>1423</v>
      </c>
      <c r="H993">
        <v>3</v>
      </c>
    </row>
    <row r="994" spans="7:8" x14ac:dyDescent="0.4">
      <c r="G994" t="s">
        <v>1424</v>
      </c>
      <c r="H994">
        <v>1</v>
      </c>
    </row>
    <row r="995" spans="7:8" x14ac:dyDescent="0.4">
      <c r="G995" t="s">
        <v>1647</v>
      </c>
      <c r="H995">
        <v>1</v>
      </c>
    </row>
    <row r="996" spans="7:8" x14ac:dyDescent="0.4">
      <c r="G996" t="s">
        <v>1648</v>
      </c>
      <c r="H996">
        <v>1</v>
      </c>
    </row>
    <row r="997" spans="7:8" x14ac:dyDescent="0.4">
      <c r="G997" t="s">
        <v>1649</v>
      </c>
      <c r="H997">
        <v>1</v>
      </c>
    </row>
    <row r="998" spans="7:8" x14ac:dyDescent="0.4">
      <c r="G998" t="s">
        <v>607</v>
      </c>
      <c r="H998">
        <v>2</v>
      </c>
    </row>
    <row r="999" spans="7:8" x14ac:dyDescent="0.4">
      <c r="G999" t="s">
        <v>606</v>
      </c>
      <c r="H999">
        <v>3</v>
      </c>
    </row>
    <row r="1000" spans="7:8" x14ac:dyDescent="0.4">
      <c r="G1000" t="s">
        <v>603</v>
      </c>
      <c r="H1000">
        <v>2</v>
      </c>
    </row>
    <row r="1001" spans="7:8" x14ac:dyDescent="0.4">
      <c r="G1001" t="s">
        <v>605</v>
      </c>
      <c r="H1001">
        <v>2</v>
      </c>
    </row>
    <row r="1002" spans="7:8" x14ac:dyDescent="0.4">
      <c r="G1002" t="s">
        <v>428</v>
      </c>
      <c r="H1002">
        <v>2</v>
      </c>
    </row>
    <row r="1003" spans="7:8" x14ac:dyDescent="0.4">
      <c r="G1003" t="s">
        <v>833</v>
      </c>
      <c r="H1003">
        <v>3</v>
      </c>
    </row>
    <row r="1004" spans="7:8" x14ac:dyDescent="0.4">
      <c r="G1004" t="s">
        <v>829</v>
      </c>
      <c r="H1004">
        <v>3</v>
      </c>
    </row>
    <row r="1005" spans="7:8" x14ac:dyDescent="0.4">
      <c r="G1005" t="s">
        <v>832</v>
      </c>
      <c r="H1005">
        <v>3</v>
      </c>
    </row>
    <row r="1006" spans="7:8" x14ac:dyDescent="0.4">
      <c r="G1006" t="s">
        <v>375</v>
      </c>
      <c r="H1006">
        <v>3</v>
      </c>
    </row>
    <row r="1007" spans="7:8" x14ac:dyDescent="0.4">
      <c r="G1007" t="s">
        <v>374</v>
      </c>
      <c r="H1007">
        <v>4</v>
      </c>
    </row>
    <row r="1008" spans="7:8" x14ac:dyDescent="0.4">
      <c r="G1008" t="s">
        <v>373</v>
      </c>
      <c r="H1008">
        <v>7</v>
      </c>
    </row>
    <row r="1009" spans="7:8" x14ac:dyDescent="0.4">
      <c r="G1009" t="s">
        <v>646</v>
      </c>
      <c r="H1009">
        <v>2</v>
      </c>
    </row>
    <row r="1010" spans="7:8" x14ac:dyDescent="0.4">
      <c r="G1010" t="s">
        <v>1303</v>
      </c>
      <c r="H1010">
        <v>1</v>
      </c>
    </row>
    <row r="1011" spans="7:8" x14ac:dyDescent="0.4">
      <c r="G1011" t="s">
        <v>1145</v>
      </c>
      <c r="H1011">
        <v>1</v>
      </c>
    </row>
    <row r="1012" spans="7:8" x14ac:dyDescent="0.4">
      <c r="G1012" t="s">
        <v>1408</v>
      </c>
      <c r="H1012">
        <v>1</v>
      </c>
    </row>
    <row r="1013" spans="7:8" x14ac:dyDescent="0.4">
      <c r="G1013" t="s">
        <v>1412</v>
      </c>
      <c r="H1013">
        <v>1</v>
      </c>
    </row>
    <row r="1014" spans="7:8" x14ac:dyDescent="0.4">
      <c r="G1014" t="s">
        <v>1673</v>
      </c>
      <c r="H1014">
        <v>1</v>
      </c>
    </row>
    <row r="1015" spans="7:8" x14ac:dyDescent="0.4">
      <c r="G1015" t="s">
        <v>1563</v>
      </c>
      <c r="H1015">
        <v>1</v>
      </c>
    </row>
    <row r="1016" spans="7:8" x14ac:dyDescent="0.4">
      <c r="G1016" t="s">
        <v>1564</v>
      </c>
      <c r="H1016">
        <v>1</v>
      </c>
    </row>
    <row r="1017" spans="7:8" x14ac:dyDescent="0.4">
      <c r="G1017" t="s">
        <v>1426</v>
      </c>
      <c r="H1017">
        <v>2</v>
      </c>
    </row>
    <row r="1018" spans="7:8" x14ac:dyDescent="0.4">
      <c r="G1018" t="s">
        <v>1650</v>
      </c>
      <c r="H1018">
        <v>1</v>
      </c>
    </row>
    <row r="1019" spans="7:8" x14ac:dyDescent="0.4">
      <c r="G1019" t="s">
        <v>372</v>
      </c>
      <c r="H1019">
        <v>3</v>
      </c>
    </row>
    <row r="1020" spans="7:8" x14ac:dyDescent="0.4">
      <c r="G1020" t="s">
        <v>355</v>
      </c>
      <c r="H1020">
        <v>8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K h g u U V H S f 2 q p A A A A + A A A A B I A H A B D b 2 5 m a W c v U G F j a 2 F n Z S 5 4 b W w g o h g A K K A U A A A A A A A A A A A A A A A A A A A A A A A A A A A A h Y 9 L D o I w G I S v Q r q n 5 e E D y U 9 Z u D O S k J g Y t 0 2 p U I V i a L H c z Y V H 8 g q S K O r O 5 U y + S b 5 5 3 O 6 Q D k 3 t X E W n Z a s S 5 G M P O U L x t p C q T F B v j m 6 E U g o 5 4 2 d W C m e E l Y 4 H L R N U G X O J C b H W Y h v i t i t J 4 H k + O W T b H a 9 E w 1 y p t G G K C / R Z F f 9 X i M L + J U M D H I V 4 H q 1 m e L n w g U w 1 Z F J 9 k W A 0 x h 6 Q n x L W f W 3 6 T t A T c z c 5 k C k C e b + g T 1 B L A w Q U A A I A C A A q G C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h g u U S i K R 7 g O A A A A E Q A A A B M A H A B G b 3 J t d W x h c y 9 T Z W N 0 a W 9 u M S 5 t I K I Y A C i g F A A A A A A A A A A A A A A A A A A A A A A A A A A A A C t O T S 7 J z M 9 T C I b Q h t Y A U E s B A i 0 A F A A C A A g A K h g u U V H S f 2 q p A A A A + A A A A B I A A A A A A A A A A A A A A A A A A A A A A E N v b m Z p Z y 9 Q Y W N r Y W d l L n h t b F B L A Q I t A B Q A A g A I A C o Y L l E P y u m r p A A A A O k A A A A T A A A A A A A A A A A A A A A A A P U A A A B b Q 2 9 u d G V u d F 9 U e X B l c 1 0 u e G 1 s U E s B A i 0 A F A A C A A g A K h g u U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e N x 9 2 + 8 q B G l R Q i v q A l / E o A A A A A A g A A A A A A E G Y A A A A B A A A g A A A A K X T a o r 5 U m f C S Y m N M + U / A v 2 q F 1 k + r 4 1 F o q q 4 f 8 2 Q 9 f p I A A A A A D o A A A A A C A A A g A A A A k H y q 0 w 2 6 b a 1 w T h 0 f e 5 f 9 w 0 d + k 2 T d H r D F U P B R D K Y 2 L g p Q A A A A f + 7 s 2 W V G d V q k V w 7 8 u n 8 2 6 / m 3 M b Y R s q u L j o u W R Y b 2 g 0 C P S R h b S o M X v 3 U B 7 2 h 0 2 R C S j S f 3 n l L N t h 1 f W 0 P w 6 V 2 D D / q 4 T j J x n l k u e 7 X S p T K U y G p A A A A A W H + i i 2 u U L u C c g B k F b j 4 t A j x Q u B d d t 1 q y j 7 D 4 A x D U E 5 1 J H g m L p Z V 7 U l C E 4 Z J 2 U x 6 A c i r f v Y 5 / S f o Y U V K n h z 2 1 t A = = < / D a t a M a s h u p > 
</file>

<file path=customXml/itemProps1.xml><?xml version="1.0" encoding="utf-8"?>
<ds:datastoreItem xmlns:ds="http://schemas.openxmlformats.org/officeDocument/2006/customXml" ds:itemID="{62E49E64-133A-4113-850F-91BEED1BDA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選手申込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kazuma</dc:creator>
  <cp:keywords/>
  <dc:description/>
  <cp:lastModifiedBy>Kazuma Takayanagi</cp:lastModifiedBy>
  <cp:revision/>
  <cp:lastPrinted>2022-10-20T10:26:11Z</cp:lastPrinted>
  <dcterms:created xsi:type="dcterms:W3CDTF">2020-05-12T11:06:36Z</dcterms:created>
  <dcterms:modified xsi:type="dcterms:W3CDTF">2022-10-23T04:46:15Z</dcterms:modified>
  <cp:category/>
  <cp:contentStatus/>
</cp:coreProperties>
</file>